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C:\Users\sagin\Downloads\"/>
    </mc:Choice>
  </mc:AlternateContent>
  <xr:revisionPtr revIDLastSave="0" documentId="13_ncr:1_{89C82285-A20E-472D-AAA2-83695C4BA6E0}" xr6:coauthVersionLast="47" xr6:coauthVersionMax="47" xr10:uidLastSave="{00000000-0000-0000-0000-000000000000}"/>
  <bookViews>
    <workbookView xWindow="1560" yWindow="1560" windowWidth="15375" windowHeight="7875" xr2:uid="{00000000-000D-0000-FFFF-FFFF00000000}"/>
  </bookViews>
  <sheets>
    <sheet name="instrumen AMI Doktor 2021" sheetId="7" r:id="rId1"/>
    <sheet name="HASIL REKAPULASI AMI DOKTOR" sheetId="8" r:id="rId2"/>
  </sheets>
  <calcPr calcId="191029"/>
</workbook>
</file>

<file path=xl/calcChain.xml><?xml version="1.0" encoding="utf-8"?>
<calcChain xmlns="http://schemas.openxmlformats.org/spreadsheetml/2006/main">
  <c r="C22" i="8" l="1"/>
  <c r="C21" i="8"/>
  <c r="C20" i="8"/>
  <c r="C19" i="8"/>
  <c r="C18" i="8"/>
  <c r="C17" i="8"/>
  <c r="C16" i="8"/>
  <c r="C15" i="8"/>
  <c r="C14" i="8"/>
  <c r="C13" i="8"/>
  <c r="C12" i="8"/>
  <c r="C11" i="8"/>
  <c r="G49" i="7" l="1"/>
  <c r="G48" i="7"/>
  <c r="G96" i="7"/>
  <c r="G97" i="7"/>
  <c r="G98" i="7"/>
  <c r="G107" i="7"/>
  <c r="G124" i="7"/>
  <c r="E24" i="7"/>
  <c r="E30" i="7"/>
  <c r="G34" i="7"/>
  <c r="G35" i="7"/>
  <c r="G36" i="7"/>
  <c r="G37" i="7"/>
  <c r="G38" i="7"/>
  <c r="G39" i="7"/>
  <c r="G40" i="7"/>
  <c r="G41" i="7"/>
  <c r="G42" i="7"/>
  <c r="G43" i="7"/>
  <c r="E133" i="7" l="1"/>
  <c r="F133" i="7" s="1"/>
  <c r="E126" i="7"/>
  <c r="F126" i="7" s="1"/>
  <c r="E113" i="7"/>
  <c r="F113" i="7" s="1"/>
  <c r="E109" i="7"/>
  <c r="F109" i="7" s="1"/>
  <c r="E103" i="7"/>
  <c r="F103" i="7" s="1"/>
  <c r="E80" i="7"/>
  <c r="F80" i="7" s="1"/>
  <c r="E71" i="7"/>
  <c r="F71" i="7" s="1"/>
  <c r="G74" i="7"/>
  <c r="G75" i="7"/>
  <c r="G76" i="7"/>
  <c r="G77" i="7"/>
  <c r="G78" i="7"/>
  <c r="G79" i="7"/>
  <c r="G83" i="7"/>
  <c r="G84" i="7"/>
  <c r="G85" i="7"/>
  <c r="G86" i="7"/>
  <c r="G87" i="7"/>
  <c r="G88" i="7"/>
  <c r="G89" i="7"/>
  <c r="G90" i="7"/>
  <c r="G91" i="7"/>
  <c r="G92" i="7"/>
  <c r="G93" i="7"/>
  <c r="G94" i="7"/>
  <c r="G95" i="7"/>
  <c r="G99" i="7"/>
  <c r="G100" i="7"/>
  <c r="G101" i="7"/>
  <c r="G102" i="7"/>
  <c r="G106" i="7"/>
  <c r="G108" i="7"/>
  <c r="G112" i="7"/>
  <c r="G116" i="7"/>
  <c r="G117" i="7"/>
  <c r="G118" i="7"/>
  <c r="G119" i="7"/>
  <c r="G120" i="7"/>
  <c r="G121" i="7"/>
  <c r="G122" i="7"/>
  <c r="G123" i="7"/>
  <c r="G125" i="7"/>
  <c r="G129" i="7"/>
  <c r="G130" i="7"/>
  <c r="G131" i="7"/>
  <c r="G132" i="7"/>
  <c r="F74" i="7"/>
  <c r="F75" i="7"/>
  <c r="F76" i="7"/>
  <c r="F77" i="7"/>
  <c r="F78" i="7"/>
  <c r="F79" i="7"/>
  <c r="F83" i="7"/>
  <c r="F84" i="7"/>
  <c r="F85" i="7"/>
  <c r="F86" i="7"/>
  <c r="F87" i="7"/>
  <c r="F88" i="7"/>
  <c r="F89" i="7"/>
  <c r="F90" i="7"/>
  <c r="F91" i="7"/>
  <c r="F92" i="7"/>
  <c r="F93" i="7"/>
  <c r="F94" i="7"/>
  <c r="F95" i="7"/>
  <c r="F99" i="7"/>
  <c r="F100" i="7"/>
  <c r="F101" i="7"/>
  <c r="F102" i="7"/>
  <c r="F106" i="7"/>
  <c r="F108" i="7"/>
  <c r="F112" i="7"/>
  <c r="F116" i="7"/>
  <c r="F117" i="7"/>
  <c r="F118" i="7"/>
  <c r="F119" i="7"/>
  <c r="F120" i="7"/>
  <c r="F121" i="7"/>
  <c r="F122" i="7"/>
  <c r="F123" i="7"/>
  <c r="F125" i="7"/>
  <c r="F129" i="7"/>
  <c r="F130" i="7"/>
  <c r="F131" i="7"/>
  <c r="F132" i="7"/>
  <c r="G58" i="7"/>
  <c r="G59" i="7"/>
  <c r="G60" i="7"/>
  <c r="G61" i="7"/>
  <c r="G62" i="7"/>
  <c r="G64" i="7"/>
  <c r="G65" i="7"/>
  <c r="G66" i="7"/>
  <c r="G67" i="7"/>
  <c r="G68" i="7"/>
  <c r="G69" i="7"/>
  <c r="G70" i="7"/>
  <c r="G57" i="7"/>
  <c r="F58" i="7"/>
  <c r="F59" i="7"/>
  <c r="F60" i="7"/>
  <c r="F61" i="7"/>
  <c r="F62" i="7"/>
  <c r="F64" i="7"/>
  <c r="F65" i="7"/>
  <c r="F66" i="7"/>
  <c r="F67" i="7"/>
  <c r="F68" i="7"/>
  <c r="F69" i="7"/>
  <c r="F70" i="7"/>
  <c r="F57" i="7"/>
  <c r="E54" i="7"/>
  <c r="F54" i="7" s="1"/>
  <c r="G50" i="7"/>
  <c r="G51" i="7"/>
  <c r="G52" i="7"/>
  <c r="G53" i="7"/>
  <c r="G47" i="7"/>
  <c r="F50" i="7"/>
  <c r="F51" i="7"/>
  <c r="F52" i="7"/>
  <c r="F53" i="7"/>
  <c r="F47" i="7"/>
  <c r="E44" i="7"/>
  <c r="F44" i="7" s="1"/>
  <c r="F35" i="7"/>
  <c r="F37" i="7"/>
  <c r="F38" i="7"/>
  <c r="F39" i="7"/>
  <c r="F40" i="7"/>
  <c r="F41" i="7"/>
  <c r="F42" i="7"/>
  <c r="G33" i="7"/>
  <c r="G44" i="7" s="1"/>
  <c r="F33" i="7"/>
  <c r="G28" i="7"/>
  <c r="G29" i="7"/>
  <c r="G27" i="7"/>
  <c r="F28" i="7"/>
  <c r="F29" i="7"/>
  <c r="F27" i="7"/>
  <c r="F24" i="7"/>
  <c r="F30" i="7"/>
  <c r="E20" i="7"/>
  <c r="F20" i="7" s="1"/>
  <c r="G23" i="7"/>
  <c r="G24" i="7" s="1"/>
  <c r="F23" i="7"/>
  <c r="F19" i="7"/>
  <c r="G80" i="7" l="1"/>
  <c r="G54" i="7"/>
  <c r="G71" i="7"/>
  <c r="G126" i="7"/>
  <c r="G113" i="7"/>
  <c r="G103" i="7"/>
  <c r="G133" i="7"/>
  <c r="G109" i="7"/>
  <c r="G30" i="7"/>
  <c r="G19" i="7"/>
  <c r="G2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129" authorId="0" shapeId="0" xr:uid="{FACB9AD6-9135-4505-80CA-B9019E6AC4C9}">
      <text>
        <r>
          <rPr>
            <b/>
            <sz val="10"/>
            <color rgb="FF000000"/>
            <rFont val="Tahoma"/>
            <family val="2"/>
          </rPr>
          <t>Microsoft Office User:</t>
        </r>
        <r>
          <rPr>
            <sz val="10"/>
            <color rgb="FF000000"/>
            <rFont val="Tahoma"/>
            <family val="2"/>
          </rPr>
          <t xml:space="preserve">
</t>
        </r>
        <r>
          <rPr>
            <sz val="10"/>
            <color rgb="FF000000"/>
            <rFont val="Tahoma"/>
            <family val="2"/>
          </rPr>
          <t>apa tidak sebaiknya D  disatukan ke elemen supaya kelihatan pisah</t>
        </r>
      </text>
    </comment>
  </commentList>
</comments>
</file>

<file path=xl/sharedStrings.xml><?xml version="1.0" encoding="utf-8"?>
<sst xmlns="http://schemas.openxmlformats.org/spreadsheetml/2006/main" count="330" uniqueCount="238">
  <si>
    <t xml:space="preserve"> RADEN FATAH PALEMBANG</t>
  </si>
  <si>
    <t xml:space="preserve">   LEMBAGA PENJAMINAN MUTU</t>
  </si>
  <si>
    <t xml:space="preserve"> </t>
  </si>
  <si>
    <t>UNIVERSITAS ISLAM NEGERI (UIN)</t>
  </si>
  <si>
    <t>No</t>
  </si>
  <si>
    <t>Konsistensi dengan hasil analisis SWOT dan/atau analisis lain serta rencana pengembangan ke depan.</t>
  </si>
  <si>
    <t>Rata-rata</t>
  </si>
  <si>
    <t>UPPS memiliki rencana pengembangan yang memuat indikator-indikator kinerja utama (IKU) dan target yang ditetapkan untuk mencapai tujuan strategis jangka menengah dan jangka panjang.</t>
  </si>
  <si>
    <t>Unit pengelola memiliki praktek baik (best practices ) dalam menerapkan tata pamong yang memenuhi 5 kaidah good governance untuk menjamin penyelenggaraan program studi yang bermutu.</t>
  </si>
  <si>
    <t>Evaluasi dan pemutakhiran kurikulum secara berkala tiap 4 s.d. 5 tahun yang melibatkan pemangku kepentingan internal dan eksternal, serta direview oleh pakar bidang ilmu program studi, industri, asosiasi, serta sesuai perkembangan ipteks dan kebutuhan pengguna.</t>
  </si>
  <si>
    <t>Monitoring dan evaluasi pelaksanaan proses pembelajaran mencakup karakteristik, perencanaan, pelaksanaan, proses pembelajaran dan beban belajar mahasiswa untuk memperoleh capaian pembelajaran lulusan.</t>
  </si>
  <si>
    <t>Isi materi pembelajaran sesuai dengan RPS, memiliki kedalaman dan keluasan yang relevan untuk mencapai capaian pembelajaran lulusan, serta ditinjau ulang secara berkala.</t>
  </si>
  <si>
    <t>Analisis capaian pembelajaran lulusan memenuhi 3 aspek.</t>
  </si>
  <si>
    <t>Keserbacakupan (kelengkapan, keluasan, dan kedalaman), ketepatan, ketajaman, dan kesesuaian analisis capaian kinerja serta konsistensi dengan setiap kriteria.</t>
  </si>
  <si>
    <t>Ketepatan di dalam menetapkan prioritas program pengembangan</t>
  </si>
  <si>
    <t>KTS : KeTidakSesuaian (1-2) : Temuan yang belum mencapai, menyimpang dan tidak sesuai dengan standar atau persyaratan yang ditentukan PT</t>
  </si>
  <si>
    <t xml:space="preserve">OB :  Observasi (3)  : Temuan yang berpotensi menjadi ketidaksesuaian atau temuan yang dapat segera di perbaiki </t>
  </si>
  <si>
    <t>Elemen</t>
  </si>
  <si>
    <t xml:space="preserve">Indikator </t>
  </si>
  <si>
    <t xml:space="preserve">Sasaran </t>
  </si>
  <si>
    <t xml:space="preserve">Nilai </t>
  </si>
  <si>
    <t xml:space="preserve">Kategori </t>
  </si>
  <si>
    <t>Persentase</t>
  </si>
  <si>
    <t>Profil UPPS:
1) menunjukkan keserbacakupan informasi yang jelas dan konsisten dengan data dan informasi yang disampaikan pada
masing-masing kriteria,
2) menggambarkan keselarasan dengan substansi keilmuan
program studi.
3) menunjukkan iklim yang kondusif untuk pengembangan keilmuan program studi.
4) menunjukkan reputasi sebagai rujukan di bidang keilmuannya.</t>
  </si>
  <si>
    <t>Keserbacakupan informasi dalam profildan  konsistensi antara profil dengan data dan
informasi yang disampaikan pada masing-masing kriteria, serta menunjukkan iklim yang kondusif untuk pengembangan dan reputasi sebagai rujukan di bidang keilmuannya.</t>
  </si>
  <si>
    <t>Ada mekanisme dalam penyusunan dan penetapan visi, misi, tujuan dan strategi yang terdokumentasi serta ada keterlibatan semua pemangku kepentingan internal (dosen, mahasiswa dan tenaga kependidikan) dan eksternal (lulusan, pengguna lulusan dan pakar/mitra/organisasi profesi/pemerintah).</t>
  </si>
  <si>
    <t>Strategi efektif untuk mencapai tujuan dan disusun berdasarkan analisis yang sistematis dengan menggunakan
metoda yang relevan dan terdokumentasi serta pada pelaksanaannya dilakukan pemantauan dan evaluasi dan ditindaklanjuti.</t>
  </si>
  <si>
    <t xml:space="preserve">UPPS memiliki dokumen formal struktur organisasi dan tata kerja yang dilengkapi tugas dan fungsinya, serta telah berjalan secara konsisten dan menjamin tata pamong yang baik serta berjalan efektif dan efisien.
</t>
  </si>
  <si>
    <t>Analisis pencapaian kinerja UPPS di tiap kriteria memenuhi 2 aspek, dilaksanakan setiap tahun dan hasilnya dipublikasikan kepada para pemangku kepentingan.</t>
  </si>
  <si>
    <t>Unit pengelola melakukan pengukuran kepuasan layanan manajemen terhadap seluruh pemangku kepentingan dan memenuhi aspek 1 s.d 6</t>
  </si>
  <si>
    <t>UPPS telah melaksanakan SPMI yang memenuhi 5 aspek.</t>
  </si>
  <si>
    <t>UPPS melakukan upaya untuk meningkatkan animo calon mahasiswa yang ditunjukkan dengan adanya tren peningkatan jumlah pendaftar secara signifikan (&gt; 10%) dalam 3 tahun terakhir.</t>
  </si>
  <si>
    <t xml:space="preserve">B. Mahasiswa asing
Tabel 2.b LKPS
Skor = ((2 x A) + B) / 3
</t>
  </si>
  <si>
    <t xml:space="preserve">Jabatan akademik
DTPS.
Tabel 3.a.1) LKPS
</t>
  </si>
  <si>
    <t xml:space="preserve">Jika PGBLKL ≥ 70% ,
maka Skor = 4
NDGB = Jumlah DTPS yang memiliki jabatan akademik Guru Besar.
NDLK = Jumlah DTPS yang memiliki jabatan akademik Lektor Kepala.
NDL = Jumlah DTPS yang memiliki jabatan akademik Lektor.
NDTPS = Jumlah dosen tetap yang ditugaskan sebagai pengampu mata kuliah dengan bidang keahlian yang sesuai dengan kompetensi inti
program studi yang diakreditasi.
PGBLKL = ((NDGB + NDLK + NDL) / NDTPS) x 100%
</t>
  </si>
  <si>
    <t xml:space="preserve">Jika 12 ≤ EWMP ≤ 16 ,
maka Skor = 4
</t>
  </si>
  <si>
    <t>Dosen tidak tetap.
Tabel 3.a.4) LKPS</t>
  </si>
  <si>
    <t xml:space="preserve">Jika PDTT ≤ 10% ,
maka Skor = 4
NDTT = Jumlah dosen tidak tetap yang ditugaskan sebagai pengampu mata kuliah di program studi yang diakreditasi.
NDT = Jumlah dosen tetap yang ditugaskan sebagai pengampu mata kuliah di program studi yang diakreditasi.
PDTT = (NDTT / (NDT + NDTT)) x 100%
</t>
  </si>
  <si>
    <t xml:space="preserve">Kegiatan PkM DTPS
yang relevan dengan bidang program studi
dalam 3 tahun terakhir.
Tabel 3.b.3) LKPS
</t>
  </si>
  <si>
    <t xml:space="preserve">Artikel karya ilmiah
DTPS yang disitasi
dalam 3 tahun terakhir.
Tabel 3.b.5) LKPS
</t>
  </si>
  <si>
    <t>Luaran penelitian dan
PkM yang dihasilkan
DTPS dalam 3 tahun
terakhir.
Tabel 3.b.7) LKPS</t>
  </si>
  <si>
    <t xml:space="preserve">C.4.4.c)
Pengembangan
Dosen
</t>
  </si>
  <si>
    <t>A. Kualifikasi dan kecukupan tenaga kependidikan berdasarkan jenis pekerjaannya (administrasi, pustakawan, teknisi, dll.) Penilaian kecukupan tidak hanya ditentukan oleh jumlah tenaga kependidikan, namun keberadaan dan pemanfaatan teknologi informasi dan komputer dalam proses administrasi dapat dijadikan pertimbangan untuk menilai efektifitas pekerjaan dan kebutuhan akan tenaga kependidikan.</t>
  </si>
  <si>
    <t>UPPS memiliki tenaga kependidikan yang memenuhi tingkat kecukupan dan kualifikasi berdasarkan kebutuhan layanan program studi dan mendukung pelaksanaan akademik, fungsi unit pengelola, serta pengembangan program studi.</t>
  </si>
  <si>
    <t xml:space="preserve">UPPS memiliki jumlah laboran yang cukup terhadap jumlah laboratorium yang digunakan program studi, kualifikasinya sesuai dengan laboratorium yang menjadi tanggungjawabnya, serta bersertifikat laboran dan
bersertifikat kompetensi
tertentu sesuai bidang
tugasnya.
</t>
  </si>
  <si>
    <t>B. Kualifikasi dan kecukupan laboran untuk mendukung proses pembelajaran sesuai dengan kebutuhan program studi. Skor = (A + B) / 2</t>
  </si>
  <si>
    <t xml:space="preserve">Dana penelitian DTPS.
Tabel 4 LKPS
</t>
  </si>
  <si>
    <t xml:space="preserve">Jika DPkMD ≥ 5 ,
maka Skor = 4                                                                                                                     DPkMD = Rata-rata dana PkM DTPS/ tahun dalam 3 tahun terakhir (dalam juta rupiah).
</t>
  </si>
  <si>
    <t>Realisasi investasi (SDM, sarana dan prasarana) yang mendukung penyelenggaraan tridharma. Jika Skor rata-rata butir tentang Profil Dosen, Sarana, dan Prasarana ≥ 3,5 , maka Skor butir ini = 4.</t>
  </si>
  <si>
    <t>Kecukupan dana untuk menjamin pencapaian capaian pembelajaran.</t>
  </si>
  <si>
    <t>Dana dapat menjamin keberlangsungan operasional tridharma, pengembangan 3 tahun terakhir serta memiliki kecukupan dana untuk rencana pengembangan 3 tahun ke depan yang didukung oleh sumber pendanaan yang realistis.</t>
  </si>
  <si>
    <t>Kecukupan, aksesibilitas dan mutu sarana dan prasarana untuk menjamin pencapaian capaian pembelajaran dan meningkatkan suasana akademik.</t>
  </si>
  <si>
    <t>UPPS menyediakan sarana dan prasarana yang mutakhir serta aksesibiltas yang cukup untuk menjamin pencapaian capaian pembelajaran dan meningkatkan suasana akademik.</t>
  </si>
  <si>
    <t>B. Kesesuaian capaian pembelajaran dengan profil lulusan dan jenjang KKNI/SKKNI.</t>
  </si>
  <si>
    <t>Capaian pembelajaran diturunkan dari profil lulusan, mengacu pada hasil kesepakatan dengan asosiasi penyelenggara program studi sejenis dan organisasi profesi, dan memenuhi level KKNI, serta dimutakhirkan secara berkala tiap 4 s.d. 5 tahun sesuai perkembangan ipteks dan kebutuhan pengguna</t>
  </si>
  <si>
    <t>Struktur kurikulum memuat keterkaitan antara matakuliah dengan capaian pembelajaran ulusan yang digambarkan dalam peta kurikulum yang jelas, capaian pembelajaran lulusan dipenuhi oleh seluruh capaian pembelajaran matakuliah, serta tidak ada capaian pembelajaran matakuliah yang tidak mendukung capaian pembelajaran lulusan</t>
  </si>
  <si>
    <t xml:space="preserve">C. Ketepatan struktur kurikulum dalam pembentukan capaian pembelajaran.Skor = (A + (2 x B) + (2
x C)) / 5
</t>
  </si>
  <si>
    <t>Pemenuhan karakteristik proses pembelajaran, yang terdiri atas sifat: 1) interaktif, 2) holistik, 3) integratif, 4) saintifik, 5) kontekstual, 6) tematik, 7) efektif, 8) kolaboratif, dan 9) berpusat pada mahasiswa.</t>
  </si>
  <si>
    <t>Terpenuhinya karakteristik proses pembelajaran program studi yang mencakup seluruh sifat, dan telah menghasilkan profil lulusan yang sesuai dengan capaian pembelajaran.</t>
  </si>
  <si>
    <t>B. Kedalaman dan keluasan RPS sesuai dengan capaian pembelajaran lulusan. Skor = (A + (2 x B)) / 3</t>
  </si>
  <si>
    <t>A. Bentuk interaksi antara dosen, mahasiswa dan sumber belajar</t>
  </si>
  <si>
    <t>Pelaksanaan pembelajaran berlangsung dalam bentuk interaksi antara dosen, mahasiswa, dan sumber belajar dalam lingkungan belajar tertentu secara on-line dan off-line dalam bentuk audio-visual terdokumentasi.</t>
  </si>
  <si>
    <t>B. Pemantauan kesesuaian proses terhadap rencana pembelajaran</t>
  </si>
  <si>
    <t>Memiliki bukti sahih adanya sistem dan pelaksanaan pemantauan proses pembelajaran yang dilaksanakan secara periodik untuk menjamin kesesuaian dengan RPS dalam rangka menjaga mutu proses pembelajaran. Hasil monev terdokumentasi dengan baik dan digunakan untuk meningkatkan mutu proses pembelajaran.</t>
  </si>
  <si>
    <t>Terdapat bukti sahih tentang pemenuhan SN Dikti Penelitian pada proses pembelajaran terkait penelitian serta pemenuhan SN Dikti Penelitian pada proses pembelajaran terkait penelitian.</t>
  </si>
  <si>
    <t xml:space="preserve">E. Kesesuaian metode pembelajaran dengan capaian pembelajaran. Contoh: RBE (research based education), IBE (industry based education), teaching factory/teaching industry, dll.
 </t>
  </si>
  <si>
    <t xml:space="preserve">Terdapat bukti sahih yang menunjukkan metode pembelajaran yang dilaksanakan sesuai dengan capaian pembelajaran yang
direncanakan pada 75% s.d. 100% mata kuliah. </t>
  </si>
  <si>
    <t>UPPS memiliki bukti sahih tentang sistem dan pelaksanaan monitoring dan evaluasi proses pembelajaran mencakup karakteristik, perencanaan, pelaksanaan, proses pembelajaran dan beban belajar mahasiswa yang dilaksanakan secara konsisten dan ditindak lanjuti.</t>
  </si>
  <si>
    <t xml:space="preserve">C.6.4.g) Integrasi
kegiatan penelitian
dan PkM dalam
pembelajaran
</t>
  </si>
  <si>
    <t>Integrasi kegiatan penelitian dan PkM dalam pembelajaran oleh DTPS dalam 3 tahun terakhir. Tabel 5.b LKPS</t>
  </si>
  <si>
    <t>Keterlaksanaan dan keberkalaan program dan kegiatan diluar kegiatan pembelajaran terstruktur untuk meningkatkan suasana akademik. Contoh: kegiatan himpunan mahasiswa, kuliah umum/studium generale, seminar
ilmiah, bedah buku.</t>
  </si>
  <si>
    <t>Kegiatan ilmiah yang terjadwal dilaksanakan setiap bulan.</t>
  </si>
  <si>
    <t>A. Tingkat kepuasan mahasiswa terhadap proses pendidikan. Tabel 5.c LKPS</t>
  </si>
  <si>
    <t xml:space="preserve">B. Analisis dan tindak
lanjut dari hasil
pengukuran kepuasan
mahasiswa.
Skor = (A + (2 x B)) / 3
</t>
  </si>
  <si>
    <t>Hasil pengukuran dianalisis dan ditindaklanjuti minimal 2 kali setiap semester, serta digunakan untuk perbaikan proses pembelajaran dan menunjukkan peningkatan hasil pembelajaran.</t>
  </si>
  <si>
    <t>UPPS memenuhi 4 unsur relevansi penelitian dosen dan mahasiswa.</t>
  </si>
  <si>
    <t>UPPS memenuhi 4 unsur relevansi PkM dosen dan mahasiswa.</t>
  </si>
  <si>
    <t xml:space="preserve">IPK lulusan.
RIPK = Rata-rata IPK
lulusan dalam 3 tahun
terakhir.
Tabel 8.a LKPS
</t>
  </si>
  <si>
    <t>Masa studi.
MS = Rata-rata masa
studi lulusan (tahun).
Tabel 8.c LKPS</t>
  </si>
  <si>
    <t xml:space="preserve">Kelulusan tepat waktu.
PTW = Persentase
kelulusan tepat waktu.
Tabel 8.c LKPS
</t>
  </si>
  <si>
    <t xml:space="preserve">Jika PTW ≥ 50% ,
maka Skor = 4
</t>
  </si>
  <si>
    <t>Keberhasilan studi.
PPS = Persentase
keberhasilan studi.
Tabel 8.c LKPS</t>
  </si>
  <si>
    <t xml:space="preserve">Jika PPS ≥ 85% ,
maka Skor = 4
</t>
  </si>
  <si>
    <t>Publikasi ilmiah mahasiswa, yang dihasilkan secara mandiri atau bersama DTPS, dengan judul yang relevan dengan bidang program studi dalam 3 tahun terakhir.</t>
  </si>
  <si>
    <t xml:space="preserve">Ketepatan analisis SWOT atau analisis yang relevan di dalam mengembangkan
strategi.
 </t>
  </si>
  <si>
    <t>Wakil Auditi       :</t>
  </si>
  <si>
    <t>Ruang Lingkup :</t>
  </si>
  <si>
    <t>Kriteria              :</t>
  </si>
  <si>
    <t>Tanggal             :</t>
  </si>
  <si>
    <t>Lokasi                :</t>
  </si>
  <si>
    <t xml:space="preserve">UPPS telah melakukan
analisis capaian kinerja
yang:                                                                                                                         1) analisisnya didukungoleh data/informasi yang relevan (merujuk pada pencapaian standar mutu perguruan tinggi) dan
berkualitas (andal dan memadai) yang didukung oleh keberadaan pangkalan data institusi yang terintegrasi.                                                                         2) konsisten dengan seluruh kriteria yang diuraikan sebelumnya,                                                                                                           3) analisisnya dilakukansecara komprehensif, tepat, dan tajam untuk mengidentifikasi akar masalah di UPPS.                                                                                              4) hasilnya dipublikasikankepada para pemangku kepentingan internal dan eksternal serta mudah diakses. </t>
  </si>
  <si>
    <t>Auditi                 :</t>
  </si>
  <si>
    <t>Auditor               :</t>
  </si>
  <si>
    <t>Wakil Auditor     :</t>
  </si>
  <si>
    <t>S : Kesesuaian (4) :  Temuan yang menunjukkan telah terlaksananya proses sesuai dengn prosedur yang telah ditetapkan</t>
  </si>
  <si>
    <r>
      <t xml:space="preserve">                                                     </t>
    </r>
    <r>
      <rPr>
        <b/>
        <sz val="16"/>
        <color rgb="FFFF0000"/>
        <rFont val="Calibri"/>
        <family val="2"/>
        <scheme val="minor"/>
      </rPr>
      <t xml:space="preserve"> </t>
    </r>
    <r>
      <rPr>
        <b/>
        <sz val="18"/>
        <color rgb="FFFF0000"/>
        <rFont val="Calibri"/>
        <family val="2"/>
        <scheme val="minor"/>
      </rPr>
      <t>INSTRUMEN AUDIT MUTU INTERNAL PROGRAM STUDI</t>
    </r>
  </si>
  <si>
    <t xml:space="preserve">      Jl. Prof. K.H. Zainal Abidin Fikry Kode Pos :30126 Kotak Pos: 54  Telp (0711) 353276 Palembang</t>
  </si>
  <si>
    <t xml:space="preserve">Hasil analisis data terhadap: jumlah, jenis, lingkup kerjasama tridharma (pendidikan, penelitian dan PkM) yang relevan dengan program studi yang diakreditasi dan 
manfaatnya (Tabel 1 LKPS). </t>
  </si>
  <si>
    <t xml:space="preserve">UPPS memiliki bukti yang sahih terkait kerjasama yang ada telah memenuhi 3 aspek dan hasilnya menunjukkan peningkatan dari tahun ke tahun.
</t>
  </si>
  <si>
    <t>Kerjasama pendidikan, penelitian, dan PkM yang relevan dengan program studi dan dikelola oleh UPPS dalam 3 tahun terakhir.
Tabel 1 LKPS</t>
  </si>
  <si>
    <t>Kerjasama tingkat internasional, nasional, wilayah/lokal yang relevan dengan program studi dan dikelola oleh UPPS dalam 3 tahun terakhir. Tabel 1 LKPS</t>
  </si>
  <si>
    <t>A. Keterlibatan pemangku kepentingan dalam proses evaluasi dan pemutakhiran kurikulum.Evaluasi dan pemutakhiran kurikulum melibatkan pemangku kepentingan internal dan eksternal, serta direview oleh pakar bidang ilmu program studinya.</t>
  </si>
  <si>
    <t>A. Ketersediaan dan kelengkapan dokumen rencana pembelajaran semester (RPS)  dengan kedalaman dan keluasan sesuai dengan capaian pembelajaran lulusan.
Pelaksanaan proses pembelajaran yang mencakup bentuk interaksi antara dosen, mahasiswa, dan sumber belajar, pemantauan kesesuaian proses terhadap rencana pembelajaran, metoda pembelajaran yang secara efektif diterapkan untuk mendukung capaian pembelajaran, serta keterkaitan kegiatan penelitian dan PkM dalam proses pembelajaran.</t>
  </si>
  <si>
    <t>Kecukupan jumlah DTPS.
(Tabel 3.a.1) LKPS</t>
  </si>
  <si>
    <t>1) visi yang mencerminkan visi perguruan tinggi dan memayungi visi keilmuan terkait keunikan program studi serta didukung data implementasi yang konsisten,                                                                                                             2) misi, tujuan, dan strategi yang searah dan bersinerji dengan misi, tujuan, dan strategi perguruan tinggi serta mendukung pengembangan program studi dengan data implementasi yang konsisten.</t>
  </si>
  <si>
    <t xml:space="preserve">A. Peningkatan animo calon mahasiswa. Tabel 2.a LKPS
</t>
  </si>
  <si>
    <t xml:space="preserve">B. Akses dan mutu layanan kemahasiswaan.
Skor = (A + (2 x B)) / 3
</t>
  </si>
  <si>
    <t xml:space="preserve">Pengakuan/rekognisi atas kepakaran/prestasi/kinerja DTPS.
Tabel 3.b.1) LKPS
</t>
  </si>
  <si>
    <t xml:space="preserve">Ekuivalensi Waktu
Mengajar Penuh DTPS                                                                                              Tabel 3.a.3) LKPS
</t>
  </si>
  <si>
    <t xml:space="preserve">Biaya operasional pendidikan.
Tabel 4 LKPS
</t>
  </si>
  <si>
    <t>Dana pengabdian kepada masyarakat DTPS.
Tabel 4 LKPS</t>
  </si>
  <si>
    <t xml:space="preserve">TKM ≥ 75%                                                                                                                                     Tingkat kepuasan pengguna pada aspek:
TKM1: Reliability; TKM2: Responsiveness; TKM3: Assurance; TKM4: Empathy; TKM5: Tangible.
Tingkat kepuasan mahasiswa pada aspek ke-i dihitung dengan rumus sebagai berikut:
TKMi = (4 x ai) + (3 x bi) + (2 x ci) + di i = 1, 2, ..., 7
dimana : ai = persentase “Sangat Baik”; bi = persentase “Baik”; ci = persentase “Cukup”; di = persentase “Kurang”.
TKM = ƩTKMi / 5
</t>
  </si>
  <si>
    <t>Relevansi penelitian pada UPPS mencakup unsur-unsur sebagai berikut:
1) memiliki peta jalan yang memayungi tema penelitian dosen dan mahasiswa,
2) dosen dan mahasiswa melaksanakan penelitian sesuai dengan agenda penelitian dosen yang merujuk kepada peta jalan penelitian.
3) melakukan evaluasi kesesuaian penelitian dosen dan mahasiswa dengan peta jalan, dan                                                              4) menggunakan hasil evaluasi untuk perbaikan relevansi penelitian dan pengembangan keilmuan program studi.</t>
  </si>
  <si>
    <t>Relevansi PkM pada
UPPS mencakup unsurunsur sebagai berikut:
1) memiliki peta jalan yang memayungi tema PkM dosen dan
mahasiswa serta hilirisasi/penerapan keilmuan program studi,
2) dosen dan mahasiswa melaksanakan PkM sesuai dengan peta jalan PkM.
3) melakukan evaluasi kesesuaian PkM dosen dan mahasiswa dengan peta jalan, dan
4) menggunakan hasil evaluasi untuk perbaikan relevansi PkM
dan pengembangan keilmuan program studi</t>
  </si>
  <si>
    <t>Analisis pemenuhan capaian pembelajaran lulusan (CPL) yang diukur dengan metoda yang sahih dan relevan, mencakup aspek:                                                                                                                                         1) keserbacakupan,                                                                                                            2) kedalaman, dan                                                                                                                   3) kebermanfaatan analisis yang ditunjukkan dengan peningkatan CPL dari waktu ke waktu dalam 3 tahun terakhir.</t>
  </si>
  <si>
    <t xml:space="preserve">Prestasi mahasiswa di bidang akademik dalam
3 tahun terakhir.
Tabel 8.b.1) LKPS
</t>
  </si>
  <si>
    <t xml:space="preserve">Pelaksanaan tracer study yang mencakup 5 aspek sebagai berikut:
1) pelaksanaan tracer study terkoordinasi di tingkat PT,
2) kegiatan tracer study dilakukan secara reguler setiap tahun dan terdokumentasi,
3) isi kuesioner mencakup seluruh pertanyaan inti tracer study DIKTI.
4) ditargetkan pada seluruh populasi (lulusan TS-4 s.d. TS-2)                                    5) hasilnya disosialisasikan dan digunakan untuk pengembangan kurikulum dan pembelajaran.  </t>
  </si>
  <si>
    <t xml:space="preserve">Tracer study yang dilakukan UPPS telah mencakup 5 aspek.
</t>
  </si>
  <si>
    <t xml:space="preserve">UPPS melakukan analisis SWOT atau analisis lain yang relevan, serta memenuhi aspek-aspek sebagai berikut: 
1) melakukan identifikasi kekuatan atau faktor pendorong, kelemahan atau faktor penghambat, peluang dan ancaman yang dihadapi UPPS dilakukan secara tepat,                                                                                                                                 2) memiliki keterkaitan dengan hasil analisis capaian kinerja                                              3) merumuskan strategi pengembangan UPPS yang berkesesuaian, dan                                                                                                                                                                          4) menghasilkan programprogram pengembangan
alternatif yang tepat.
</t>
  </si>
  <si>
    <t xml:space="preserve">UPPS menetapkan prioritas program pengembangan berdasarkan hasil analisis SWOT atau analisis lainnya yang mempertimbangkan secara komprehensif:                                                                                                                                          1) kapasitas UPPS                                                                                                                                   2) kebutuhan UPPS dan PS di masa depan                                                                               3) rencana strategis UPPS yang berlaku,                                                                                                                                             4) aspirasi dari pemangku kepentingan internal dan eksternal, serta                        5) program yang menjamin keberlanjutan. </t>
  </si>
  <si>
    <t>UPPS memiliki kebijakan, ketersediaan sumberdaya,
kemampuan melaksanakan, dan kerealistikan program.</t>
  </si>
  <si>
    <t>UPPS memiliki kebijakan dan upaya yang diturunkan ke dalam
berbagai peraturan untuk menjamin keberlanjutan program yang mencakup                                                                                                                                        1) alokasi sumber daya,                                                                                                                      2) kemampuan melaksanakan program pengembangan                                                 3) rencana penjaminan mutu yang berkelanjutan, dan                                                                                                                                                                  4) keberadaan dukungan pemangku kepentingan eksternal</t>
  </si>
  <si>
    <t>Mutu, manfaat, kepuasan dan keberlanjutan kerjasama pendidikan, penelitian dan PkM yang relevan dengan program studi. UPPS memiliki bukti yang sahih terkait kerjasama yang ada telah memenuhi 3 aspek berikut:                                                                                                1) memberikan manfaat bagi program studi dalam pemenuhan proses pembelajaran, penelitian, PkM.                                                         2) memberikan peningkatan kinerja tridharma dan fasilitas pendukung program studi.                                                                                                                 3) memberikan kepuasan kepada mitra industri dan mitra kerjasama lainnya, serta menjamin keberlanjutan kerjasama dan hasilnya.</t>
  </si>
  <si>
    <t>Kelengkapan struktur  organisasi dan  keefektifan  penyelenggaraan  organisasi.</t>
  </si>
  <si>
    <t>Perwujudan good  governance dan  pemenuhan lima pilar 
sistem tata pamong,  yang mencakup:
1) Kredibel,
2) Transparan,
3) Akuntabel,
4) Bertanggung jawab,
5) Adil.</t>
  </si>
  <si>
    <t>Komitmen pimpinan  UPPS</t>
  </si>
  <si>
    <t>Kapabilitas pimpinan  UPPS, mencakup  aspek:
1) perencanaan, 
2) pengorganisasian, 
3) penempatan personel, 
4) pelaksanaan, 
5) pengendalian dan 
pengawasan, dan
6) pelaporan yang 
menjadi dasar tindak 
lanjut.</t>
  </si>
  <si>
    <t>Pimpinan UPPS mampu :
1) melaksanakan 6 fungsi  manajemen secara efektif  dan efisien,
2) mengantisipasi dan  menyelesaikan masalah ada situasi yang tidak 
terduga,
3) melakukan inovasi  untuk menghasilkan nilai  tambah.</t>
  </si>
  <si>
    <t>Dokumen RPS mencakup target capaian pembelajaran, bahan kajian, metode pembelajaran, waktu dan tahapan, asesmen hasil capaian pembelajaran. RPS ditinjau dan disesuaikan secara berkala serta dapat diakses oleh mahasiswa, dilaksanakan secara konsisten.Isi materi pembelajaran sesuai dengan RPS, memiliki kedalaman dan keluasan yang relevan untuk mencapai capaian
pembelajaran lulusan, serta ditinjau ulang secara berkala.</t>
  </si>
  <si>
    <t xml:space="preserve">terdapat bukti/pengakuan  yang sahih bahwa  pimpinan UPPS memiliki karakter kepemimpinan  operasional,  organisasi, dan publik. </t>
  </si>
  <si>
    <t>UPPS memiliki dokumen  tentang sistem  penerimaan mahasiswa 
baru yang lengkap,  mencakup: kebijakan  seleksi, kriteria seleksi, sistem pengambilan  keputusan, dan prosedur  penerimaan, yang  dilaksanakan secara  konsisten.</t>
  </si>
  <si>
    <t>Proses seleksi  menggunakan ujian  tertulis dan wawancara  untuk mengetahui  kemampuan intelektual  dan motivasi calon  mahasiswa.</t>
  </si>
  <si>
    <t>A.Metoda rekrutmen dan keketatan seleksi. Tabel 2.a LKPS</t>
  </si>
  <si>
    <t xml:space="preserve"> B.Kriteria penerimaan  mahasiswa</t>
  </si>
  <si>
    <t xml:space="preserve"> C.Proses seleksi</t>
  </si>
  <si>
    <t>. Ketersediaan layanan  kemahasiswaan dalam  bentuk: 
1) bimbingan dan  konseling, 
2) layanan beasiswa,  dan 
3) layanan kesehatan</t>
  </si>
  <si>
    <t>Jenis layanan mencakup  seluruh bentuk layanan  kemahasiswaan.</t>
  </si>
  <si>
    <t>Ada kemudahan akses  dan mutu layanan yang  baik untuk seluruh bentuk  layanan kemahasiswaan</t>
  </si>
  <si>
    <t>Jika NDTPS ≥ 6 ,
maka Skor = 4                                                                                                                            NDTPS = Jumlah dosen tetap yang ditugaskan sebagai pengampu mata kuliah dengan bidang keahlian yang sesuai dengan kompetensi inti program studi yang diakreditasi.</t>
  </si>
  <si>
    <t>Penugasan DTPS  sebagai pembimbing  utama tugas akhir 
mahasiswa.</t>
  </si>
  <si>
    <t xml:space="preserve">Jika RDPU ≤ 6 , 
maka Skor = 4                                                                                                                         RDPU = Rata-rata jumlah bimbingan sebagai pembimbing utama di seluruh program/ semester. </t>
  </si>
  <si>
    <t>Publikasi ilmiah dengan tema yang relevan dengan bidangprogram studi yang dihasilkan DTPS dalam 3 tahun
terakhir.
Tabel 3.b.4) LKPS</t>
  </si>
  <si>
    <t xml:space="preserve">Kegiatan penelitian DTPS yang relevan dengan bidang program
studi dalam 3 tahun terakhir.
Tabel 3.b.2) LKPS
</t>
  </si>
  <si>
    <t>Jika RS ≥ 1,
maka Skor = 4 .
RS = NAS / NDTPS
NAS = jumlah artikel yang disitasi.
NDTPS = Jumlah dosen tetap yang ditugaskan sebagai pengampu mata kuliah dengan bidang keahlian yang sesuai dengan kompetensi inti program studi yang diakreditasi.</t>
  </si>
  <si>
    <t xml:space="preserve">Jika RLP ≥ 2 ,
maka Skor 4                                                                                                                                                                                                                 RLP = (4 x (NA + NB + NC) + ND) / NDTPS
NA = Jumlah luaran penelitian/PkM yang mendapat pengakuan HKI (Paten, Paten Sederhana)
NB = Jumlah luaran penelitian/PkM yang mendapat pengakuan HKI (Hak Cipta, Desain Produk Industri, Perlindungan Varietas Tanaman, Desain
Tata Letak Sirkuit Terpadu, dll.)
NC = Jumlah luaran penelitian/PkM dalam bentuk Teknologi Tepat Guna, Produk (Produk Terstandarisasi, Produk Tersertifikasi), Karya Seni,
Rekayasa Sosial.                                                                                                                                                                                          ND = Jumlah luaran penelitian/PkM yang diterbitkan dalam bentuk Buku ber-ISBN, Book Chapter.
NDTPS = Jumlah dosen tetap yang ditugaskan sebagai pengampu mata kuliah dengan bidang keahlian yang sesuai dengan kompetensi inti
program studi yang diakreditasi.
</t>
  </si>
  <si>
    <t xml:space="preserve">C. Proses pembelajaran yang terkait dengan penelitian harus mengacu SN Dikti Penelitian:                                                                     1) hasil penelitian: harus memenuhi pengembangan IPTEKS, meningkatkan kesejahteraan masyarakat, dan daya saing bangsa.                                                                                                                       2) isi penelitian: memenuhi kedalaman dan keluasan  materi
penelitian sesuai capaian pembelajaran.
3) proses penelitian:mencakup perencanaan, pelaksanaan, dan pelaporan.
4) penilaian penelitian memenuhi unsur edukatif, obyektif, akuntabel, dan transparan.
</t>
  </si>
  <si>
    <t xml:space="preserve">Jika PMKI ≥ 50% , 
maka Skor = 4                                                                                                                     NMKI = Jumlah mata kuliah yang dikembangkan berdasarkan hasil penelitian/PkM DTPS dalam 3 tahun terakhir.
NMK = Jumlah mata kuliah.
PMKI = (NMKI / NMK) x 100% </t>
  </si>
  <si>
    <t xml:space="preserve">Jika PPDM ≥ 50%,
maka Skor = 4                                                                                                                                   NPM = Jumlah judul penelitian DTPS yang dalam pelaksanaannya melibatkan mahasiswa program studi dalam 3 tahun terakhir.
NPD = Jumlah judul penelitian DTPS dalam 3 tahun terakhir.
PPDM = (NPM / NPD) x 100% </t>
  </si>
  <si>
    <t xml:space="preserve">Jika RIPK ≥ 3,50,
maka Skor = 4
</t>
  </si>
  <si>
    <t>Jika RI ≥ a ,
maka Skor = 4
RI = NI / NM , RN = NN / NM , RW = NW / NM Faktor: a = 0,5 , b = 2% , c = 4%
NI = Jumlah prestasi akademik internasional.
NN = Jumlah prestasi akademik nasional.
NW = Jumlah prestasi akademik wilayah/lokal.
NM = Jumlah mahasiswa pada saat TS.</t>
  </si>
  <si>
    <t xml:space="preserve">Jika RI ≥ a,
maka Skor = 4                                                                                                             RL = ((NA1 + NB1 + NC1) / NM) x 100% , RN = ((NA2 + NA3 + NB2 + NC2) / NM) x 100% , RI = ((NA4 + NB3 + NC3) / NM) x 100%
Faktor: a = 2% , b = 20% , c = 70%
NA1 = Jumlah publikasi mahasiswa di jurnal nasional tidak terakreditasi.
NA2 = Jumlah publikasi mahasiswa di jurnal nasional terakreditasi.
NA3 = Jumlah publikasi mahasiswa di jurnal internasional.
NA4 = Jumlah publikasi mahasiswa di jurnal internasional bereputasi.
NB1 = Jumlah publikasi mahasiswa di seminar wilayah/lokal/PT.
NB2 = Jumlah publikasi mahasiswa di seminar nasional.
NB3 = Jumlah publikasi mahasiswa di seminar internasional.
NC1 = Jumlah tulisan mahasiswa di media massa wilayah.
NC2 = Jumlah tulisan mahasiswa di media massa nasional.
NC3 = Jumlah tulisan mahasiswa di media massa internasional.
NM = Jumlah mahasiswa pada saat TS. </t>
  </si>
  <si>
    <t xml:space="preserve">C. Kriteria
C.1. Visi, Misi,
Tujuan dan
Strategi
                                                                        Klausul  6.2 : sasaran mutu dan perencanaan untuk mencapai sasaran (ISO 9001:2015)
</t>
  </si>
  <si>
    <t xml:space="preserve"> C.2. Tata Pamong, Tata Kelola dan Kerjasama  (C.2.a IKU)                                          
                                                                    Klausul  4.4.1 : organisasi harus menetapkan, menerapkan, memelihara, dan meningkatkan system manajemen mutu secara berkelanjutan, termasuk proses dan interaksi yang diperlukan.(ISO 9001:2015)
                                                                   Klausul:  5.3 peran, tanggung jawab dan wewenang organisasi(ISO 9001:2015)
                                                                          Klausul 4.4.1 organisasi harus menetapkan, menerapkan, memelihara, dan meningkatkan system manajemen mutu secara berkelanjutan, termasuk proses dan interaksi yang diperlukan.(ISO 9001:2015)
                                                             Klausul 4.4.2 memelihara informasi terdokumentasi(ISO 9001:2015)
</t>
  </si>
  <si>
    <t xml:space="preserve">C.3. Mahasiswa
C.3.4. Indikator
Kinerja Utama
C.3.4.a) Kualitas
Input Mahasiswa                                              a) Kualitas Input Mahasiswa                         (c.3.a IKU)(ISO 9001:2015)
                                                                        Klausul 8.1 Organisasi harus merencanakan, melaksanakan dan mengendalikan proses-proses, (lihat 4.4) yang diperlukan untuk memenuhi   persyaratan dari penyediaan produk dan layanan dan untuk mengimplementasikan tindakan yang ditentukan dalam klausul 6.1(ISO 9001:2015)
</t>
  </si>
  <si>
    <t>C.4. Sumber Daya Manusia                    C.4.4. Indikator Kinerja Utama       C.4.4.a) Profil Dosen                                                                                                                                                           Klausul 7.1.2 Orang Organisasi seharusnya menentukan dan  menyediakan orang-orang yang diperlukan untuk operasi yang efektif dari sistem manajemen mutu dan untuk operasional dan pengendalian atas proses-proses yang ada.(ISO 9001:2015)</t>
  </si>
  <si>
    <t>C.4.4.b) Kinerja Dosen
                                                                  Klausul 8.5.1 Pengendalian produksi dan penyediaan layanan Organisasi harus menerapkan produksi dan penyediaan layanan dalam keadaan terkendali.(ISO 9001:2015)</t>
  </si>
  <si>
    <t xml:space="preserve">C.5. Keuangan, Sarana dan Prasarana                                                             C.5.4. Indikator Kinerja  Utama          C.5.4.a) Keuangan                                        Klausul 4.4.1. Organisasi harus menetapkan, menerapkan, memelihara dan terus menerus meningkatkan sistem manajemen mutu, termasuk proses-proses yang diperlukan dan interaksinya, sesuai dengan persyaratan dari Standar.(ISO 9001:2015) </t>
  </si>
  <si>
    <t>C.5.4.b) Sarana
dan Prasarana                                                     (C.5.b IKU)         
                                                                         Klausul 7.1.3 Infrastruktur
Organisasi harus menetapkan, menyediakan dan memelihara infrastruktur yang diperlukan untuk operasional proses-proses untuk mencapai kesesuaian produk dan layanan.(ISO 9001:2015)</t>
  </si>
  <si>
    <t>C.6. Pendidikan
C.6.4. Indikator Kinerja Utama
C.6.4.a) Kurikulum                                          (C.6.a IKU)
                                                                        Klausul 7.1.4 Lingkungan untuk pengoperasian proses
Klausul 7.5 Informasi terdokumentas  Klausul 8.3.2 Perencanaan desain dan pengembangan.(ISO 9001:2015)</t>
  </si>
  <si>
    <t>C.7. Penelitian
C.7.4. Indikator Kinerja Utama
C.7.4.a) Relevansi Penelitian
                                                                            Klausul 7.1.4 Lingkungan untuk pengoperasian proses  Klausul 7.5 Informasi terdokumentasi        Klausul 8.3.2 Perencanaan desain dan pengembangan.(ISO 9001:2015)</t>
  </si>
  <si>
    <t xml:space="preserve">C.8. Pengabdian kepada Masyarakat
C.8.4. Indikator Kinerja Utama
C.8.4.a) Relevansi PkM
                                                                                                       Klausul 6.2 Sasaran mutu dan perencanaan untuk mencapainya.(ISO 9001:2015)
Klausul 6.2.1 Organisasi harus menetapkan sasaran mutu pada fungsi, tingkat dan proses-proses yang dibutuhkan untuk  sistem manajemen mutu.(ISO 9001:2015)                                                      Klausul 7.4 Komunikasi(ISO 9001:2015)
 Klausul 7.5 Informasi terdokumentasi(ISO 9001:2015) </t>
  </si>
  <si>
    <t>C.9. Luaran dan Capaian Tridharma C.9.4. Indikator Kinerja Utama C.9.4.a) Luaran Dharma Pendidikan                                 Klausul 8.3.5 Output desain dan pengembangan (ISO 9001:2015)</t>
  </si>
  <si>
    <t>Unit Pengelola Program Studi (UPPS) mampu:                                                                                                                   1) mengidentifikasi kondisi lingkungan dan industri yang relevan secara komprehensif dan strategis,                                                                                                                                                       2) menetapkan posisi relatif program studi terhadap lingkungannya,                                                                                                   3) menggunakan hasil identifikasi dan posisi yang ditetapkan untuk melakukan analisis (SWOT/metoda analisis lain yang relevan) untuk pengembangan program studi,                                                                                                                                                     4) merumuskan strategi pengembangan program studi yang berkesesuaian untuk menghasilkan program-program pengembangan alternatif yang tepat.</t>
  </si>
  <si>
    <t xml:space="preserve">Jika RK ≥ 4 ,
maka A = 4 .                                                                                                                                                                                                                                RK = ((a x N1) + (b x N2) + (c x N3)) / NDTPS                                                                                                                      Faktor: a = 2 , b = 24, c = 1
N1 = Jumlah kerjasama pendidikan.
N2 = Jumlah kerjasama penelitian.
N3 = Jumlah kerjasama PkM.
NDTPS = Jumlah dosen tetap yang ditugaskan sebagai pengampu mata kuliah dengan bidang keahlian yang sesuai dengan kompetensi inti
program studi yang diakreditasi.
</t>
  </si>
  <si>
    <t xml:space="preserve">Jika NI ≥ a ,
maka B = 4 
NI = Jumlah kerjasama tingkat internasional. Faktor: a = 4 , b = 9, c = 12
NN = Jumlah kerjasama tingkat nasional.
NW = Jumlah kerjasama tingkat wilayah/lokal.
</t>
  </si>
  <si>
    <t>Analisis keberhasilan dan/atau
ketidakberhasilan pencapaian kinerja UPPS yang telah ditetapkan di tiap kriteria memenuhi 2 aspek sebagai berikut:                 1) capaian kinerja diukur dengan metoda yang tepat, dan hasilnya dianalisis serta dievaluasi, dan                                                                                               2) analisis terhadap capaian kinerja mencakup identifikasi akar masalah, faktor pendukung keberhasilan dan faktor penghambat ketercapaian standard, dan deskripsi singkat tindak lanjut yang akan dilakukan.</t>
  </si>
  <si>
    <t>Keterlaksanaan Sistem Penjaminan Mutu Internal (akademik dan nonakademik) yang dibuktikan dengan keberadaan 5 aspek:                                                                                                                   1) dokumen legal pembentukan unsur pelaksana penjaminan mutu.                                                                                                                                                                                                    2) ketersediaan dokumen mutu: kebijakan SPMI, manual SPMI, standar SPMI, dan formulir SPMI.                                                                                                        3) terlaksananya siklus penjaminan mutu (siklus PPEPP)                                  4) bukti sahih efektivitas pelaksanaan penjaminan mutu.                                     5) memiliki external benchmarking dalam peningkatan mutu.</t>
  </si>
  <si>
    <t>Pengukuran kepuasan para pemangku kepentingan (mahasiswa, dosen, tenaga kependidikan, lulusan, pengguna, mitra industri, dan mitra lainnya) terhadap layanan manajemen, yang memenuhi aspekaspek berikut:                                                                                                                     1) menggunakan instrumen kepuasan yang sahih, andal, mudah digunakan,                                                                                                                                                                                   2) dilaksanakan secara berkala, serta datanya terekam secara komprehensif,                                                                                                                                                                        3) dianalisis dengan metode yang tepat serta bermanfaat untuk pengambilan keputusan,                                                                                                                                4) tingkat kepuasan dan umpan balik ditindaklanjuti untuk perbaikan dan peningkatan mutu luaran secara berkala dan tersistem.                                                                                                                                                                                     5) dilakukan review terhadap pelaksanaan pengukuran kepuasan dosen dan mahasiswa, serta                                                                                                                               6) hasilnya dipublikasikan dan mudah diakses oleh dosen dan mahasiswa.</t>
  </si>
  <si>
    <t>Persyaratan penerimaan  mahasiswa sangat tinggi,  ditunjukkan oleh syarat:  IPK ≥ 3,50 , TPA ≥ 500 (skala 1 -700) , dan 
TOEFL ≥ 500(skala 1 - 700) .</t>
  </si>
  <si>
    <t xml:space="preserve">Jika PMA ≥ 5% ,
maka B = 4
</t>
  </si>
  <si>
    <t>Jika RRD ≥ 2 ,
maka Skor = 4 .                                                                                                                               Pengakuan/rekognisi atas kepakaran/prestasi/kinerja DTPS dapat berupa:
a) menjadi visiting lecturer atau visiting scholar di program studi/perguruan tinggi terakreditasi A/Unggul atau program studi/perguruan tinggi
internasional bereputasi.
b) menjadi keynote speaker/invited speaker pada pertemuan ilmiah tingkat nasional/ internasional.
c) menjadi editor atau mitra bestari pada jurnal nasional terakreditasi/jurnal internasional bereputasi di bidang yang sesuai dengan bidang
program studi.
d) menjadi staf ahli/narasumber di lembaga tingkat wilayah/nasional/internasional pada bidang yang sesuai dengan bidang program studi (untuk
pengusul dari program studi pada program Sarjana/Magister/Doktor), atau menjadi tenaga ahli/konsultan di lembaga/industri tingkat
wilayah/nasional/ internasional pada bidang yang sesuai dengan bidang program studi (untuk pengusul dari program studi pada program
Diploma Tiga/Sarjana Terapan/Magister Terapan/Doktor Terapan).
e) mendapat penghargaan atas prestasi dan kinerja di tingkat wilayah/nasional/internasional.
RRD = NRD / NDTPS
NRD = Jumlah pengakuan atas prestasi/kinerja DTPS yang relevan dengan bidang keahlian dalam 3 tahun terakhir.
NDTPS = Jumlah dosen tetap yan</t>
  </si>
  <si>
    <t>Jika RI ≥ a ,
maka Skor = 4
RI = NI / 3 / NDTPS , RN = NN / 3 / NDTPS , RL = NL / 3 / NDTPS Faktor: a = 0,1, b = 1 , c = 2
NI = Jumlah penelitian dengan sumber pembiayaan luar negeri dalam 3 tahun terakhir.
NN = Jumlah penelitian dengan sumber pembiayaan dalam negeri dalam 3 tahun terakhir.
NL = Jumlah penelitian dengan sumber pembiayaan PT/ mandiri dalam 3 tahun terakhir.
NDTPS = Jumlah dosen tetap yang ditugaskan sebagai pengampu mata kuliah dengan bidang keahlian yang sesuai dengan kompetensi inti
program studi yang diakreditasi.</t>
  </si>
  <si>
    <t xml:space="preserve">Jika RI ≥ a ,
maka Skor = 4
RI = NI / 3 / NDTPS , RN = NN / 3 / NDTPS , RL = NL / 3 / NDTPS Faktor: a = 0,1, b = 1 , c = 2
NI = Jumlah PkM dengan sumber pembiayaan luar negeri dalam 3 tahun terakhir.
NN = Jumlah PkM dengan sumber pembiayaan dalam negeri dalam 3 tahun terakhir.
NL = Jumlah PkM dengan sumber pembiayaan PT/ mandiri dalam 3 tahun terakhir.
NDTPS = Jumlah dosen tetap yang ditugaskan sebagai pengampu mata kuliah dengan bidang keahlian yang sesuai dengan kompetensi inti
program studi yang diakreditasi.
</t>
  </si>
  <si>
    <t>Jika RI ≥ a,
maka Skor = 4
RW = (NA1 + NB1 + NC1) / NDTPS , RN = (NA2 + NA3 + NB2 + NC2) / NDTPS , RI = (NA4 + NB3 + NC3) / NDTPS Faktor: a = 0,2 ,
b =2 , c = 4
NA1 = Jumlah publikasi di jurnal nasional tidak terakreditasi.
NA2 = Jumlah publikasi di jurnal nasional terakreditasi.
NA3 = Jumlah publikasi di jurnal internasional.
NA4 = Jumlah publikasi di jurnal internasional bereputasi.
NB1 = Jumlah publikasi di seminar wilayah/lokal/PT.
NB2 = Jumlah publikasi di seminar nasional.
NB3 = Jumlah publikasi di seminar internasional.
NC1 = Jumlah tulisan di media massa wilayah.
NC1 = Jumlah tulisan di media massa nasional.
NC3 = Jumlah tulisan di media massa internasional.
NDTPS = Jumlah dosen tetap yang ditugaskan sebagai pengampu mata kuliah dengan bidang keahlian yang sesuai dengan kompetensi inti
program studi yang diakreditasi.</t>
  </si>
  <si>
    <t>UPPS merencanakan dan  mengembangkan DTPS  mengikuti rencana 
pengembangan SDM di  perguruan tinggi (Renstra  PT) secara konsisten.</t>
  </si>
  <si>
    <t>Upaya pengembangan dosen.
Jika Skor rata-rata butir
Profil Dosen &gt;/ 3,5 ,
maka Skor = 4.</t>
  </si>
  <si>
    <t xml:space="preserve">Jika DOP ≥ 40,
maka Skor = 4                                                                                                                              DOP = Rata-rata dana operasional pendidikan/mahasiswa/ tahun dalam 3 tahun terakhir (dalam juta rupiah).
</t>
  </si>
  <si>
    <t xml:space="preserve">Jika DPD ≥ 30 ,
maka Skor = 4                                                                                                                              DPD = Rata-rata dana penelitian DTPS/ tahun dalam 3 tahun terakhir (dalam juta rupiah).
</t>
  </si>
  <si>
    <t xml:space="preserve">Realisasi investasi (SDM, sarana dan prasarana) memenuhi seluruh kebutuhan akan penyelenggaraan program pendidikan, penelitian dan PkM serta memenuhi standar perguruan tinggi terkait pendidikan, penelitian dan PkM.mendukung terciptanya  suasana akademik yang  sehat dan kondusif. </t>
  </si>
  <si>
    <t xml:space="preserve">A. Penilaian rencana  penelitian untuk menemukan/ mengembangkan teori atau  konsepsi/gagasan ilmiah  baru.
</t>
  </si>
  <si>
    <t>Program studi memiliki  perangkat penilaian  terhadap penyajian dan encana penelitian untuk  menemukan/mengembangkan teori atau  konsepsi/gagasan ilmiah  baru, yang dilaksanakan  secara konsisten dan  hasilnya dievaluasi dan  ditindak lanjuti untuk  perbaikan</t>
  </si>
  <si>
    <t>B. Penyajian rencana  penelitian untuk  menemukan/mengembangkan teori atau  konsepsi/gagasan ilmiah  baru.</t>
  </si>
  <si>
    <t>Rencana penelitian  dipaparkan pada seminar  terbuka di Perguruan 
Tinggi.</t>
  </si>
  <si>
    <t>C. Penyajian hasil  penelitian disertasi  dalam seminar.</t>
  </si>
  <si>
    <t xml:space="preserve">Hasil penelitian disajikan dalam seminar  internasional. </t>
  </si>
  <si>
    <t>D. Penilaian  novelty/kebaruan disertasi.</t>
  </si>
  <si>
    <t>Program studi memiliki  instrumen penilaian  novelty/kebaruan disertasi  dengan melibatkan  penguji eksternal dari luar  Perguruan Tinggi.</t>
  </si>
  <si>
    <t>E. Publikasi hasil  penelitian disertasi.</t>
  </si>
  <si>
    <t>Hasil penelitian disertasi wajib dipublikasikan dalam  jurnal ilmiah internasional</t>
  </si>
  <si>
    <t>Penelitian DTPS yang dalam pelaksanaannya melibatkan mahasiswa program studi dalam 3 tahun terakhir.
Tabel 6.a LKPS</t>
  </si>
  <si>
    <t xml:space="preserve">Penelitian DTPS yang  menjadi rujukan tema 
tesis/disertasi  mahasiswa program  studi dalam 3 tahun  terakhir </t>
  </si>
  <si>
    <t xml:space="preserve">Jika PPDM ≥ 50%, 
maka Skor = 4                                                                                                                         NDM = Jumlah judul penelitian DTPS yang menjadi rujukan tema disertasi mahasiswa program studi dalam 3 tahun terakhir.
NPD = Jumlah judul penelitian DTPS dalam 3 tahun terakhir. dosen tetap yang ditugaskan sebagai pengampu mata kuliah dengan bidang 
keahlian yang sesuai dengan kompetensi inti program studi yang diakreditasi.
PPDM = (NDM / NPD) x 100% </t>
  </si>
  <si>
    <t xml:space="preserve">Jika 2,5 &lt; MS ≤ 3,5 ,
maka Skor = 4
</t>
  </si>
  <si>
    <t>Artikel karya ilmiah  mahasiswa, yang  dihasilkan secara  mandiri atau bersama  DTPS, yang disitasi  dalam 3 tahun terakhir.
Tabel 8.f.2) LKPS</t>
  </si>
  <si>
    <t>ika NAS ≥ 3 ,
maka Skor = 4 .                                                                                                                                                                                                     NAS = jumlah artikel mahasiswa yang disitasi dalam 3 tahun terakhir.</t>
  </si>
  <si>
    <t xml:space="preserve">Luaran penelitian dan PkM yang dihasilkan mahasiswa, baik secara mandiri atau bersama DTPS dalam 3 tahun terakhir.
Tabel 8.f.4) LKPS
</t>
  </si>
  <si>
    <t>Jika NLP ≥ 13,
maka Skor 4                                                                                                                                                                                                               NLP = 2 x (NA + NB + NC) + ND
NA = Jumlah luaran penelitian/PkM mahasiswa yang mendapat pengakuan HKI (Paten, Paten Sederhana)
NB = Jumlah luaran penelitian/PkM mahasiswa yang mendapat pengakuan HKI (Hak Cipta, Desain Produk Industri, Perlindungan Varietas
Tanaman, Desain Tata Letak Sirkuit Terpadu, dll.)
NC = Jumlah luaran penelitian/PkM mahasiswa dalam bentuk Teknologi Tepat Guna, Produk (Produk Terstandarisasi, Produk Tersertifikasi),
Karya Seni, Rekayasa Sosial.
ND = Jumlah luaran penelitian/PkM mahasiswa yang diterbitkan dalam bentuk Buku ber-ISBN, Book Chapter</t>
  </si>
  <si>
    <t xml:space="preserve">              </t>
  </si>
  <si>
    <t xml:space="preserve">      Jl. Prof. K.H. Zainal Abidin Fikry Kode Pos :30126 Kotak Pos: 54 </t>
  </si>
  <si>
    <t>Telp (0711) 353276 Palembang</t>
  </si>
  <si>
    <t>KRITERIA</t>
  </si>
  <si>
    <t>A</t>
  </si>
  <si>
    <t>B</t>
  </si>
  <si>
    <t>C1</t>
  </si>
  <si>
    <t>C2</t>
  </si>
  <si>
    <t>C3</t>
  </si>
  <si>
    <t>C4</t>
  </si>
  <si>
    <t>C5</t>
  </si>
  <si>
    <t>C6</t>
  </si>
  <si>
    <t>C7</t>
  </si>
  <si>
    <t>C8</t>
  </si>
  <si>
    <t>C9</t>
  </si>
  <si>
    <t>D</t>
  </si>
  <si>
    <t>REKAPULASI AMI DOKTOR</t>
  </si>
  <si>
    <t xml:space="preserve">  A. Kondisi Eksternal                                                        Klausul 4.1 Memahami Organisasi dan Konteksnya ( ISO 9001:2015)</t>
  </si>
  <si>
    <t>B. Profil Unit
Pengelola
Program Studi                                                     
                                                              Klausul 4.1 Memahami Organisasi dan Konteksnya ( ISO 9001:2015)</t>
  </si>
  <si>
    <t>C.2.4.b)
Kepemimpinan
dan Kemampuan
Manajerial  (C.2.c IKU)                             Klausul  4.4.1: organisasi harus menetapkan, menerapkan, memelihara, dan meningkatkan system manajemen mutu secara berkelanjutan, termasuk proses dan interaksi yang diperlukan.( ISO 9001:2015)</t>
  </si>
  <si>
    <t>C.2.4.c)
Kerjasama
(C.2.d IKU)                                                                   Klausul  6.2.2 : organisasi harus menetapkan: (1) apa yang akan dikerjakan, (2) sumber daya apa yang diperlukan, (3) siapa yang bertanggung jawab, (4) kapan akan selesai, (5) bagaimana hasil akan dievaluasi.    ( ISO 9001:2015)                                         Klausul 7.5 Informasi terdokumentasi   ( ISO 9001:2015)                          Klausul  8.2 : persyaratan produk dan jasa( ISO 9001:2015)</t>
  </si>
  <si>
    <t>C.2.6
Evaluasi Capaian
Kinerja 
                                                             Klausul 7.5 Informasi terdokumentasi. ( ISO 9001:2015)</t>
  </si>
  <si>
    <t>C.2.7. Penjaminan
Mutu
                                                       Klausul 4.4.1. Organisasi harus menetapkan, menerapkan, memelihara dan terus menerus meningkatkan sistem manajemen mutu, termasuk proses-proses yang diperlukan dan interaksinya, sesuai dengan persyaratan dari Standar Internasional ini. ( ISO 9001:2015)                                             Klausul 9.3 : Tinjauan Manajemen.( ISO 9001:2015)</t>
  </si>
  <si>
    <t>C.2.8. Kepuasan
Pemangku
Kepentingan                                               Klausul 8.1 Perencanaan dan pengendalian operasional.( ISO 9001:2015)
Klausul 9.1 Pemantauan, pengukuran, analisis dan evaluasi.( ISO 9001:2015)
Klausul 9.1.2 Kepuasan pelanggan.( ISO 9001:2015)</t>
  </si>
  <si>
    <t>C.2.9 Hasil analisis                                       Klausul 7.5 Informasi terdokumentasi.( ISO 9001:2015)</t>
  </si>
  <si>
    <t xml:space="preserve">C.3.4.b) Daya Tarik Program Studi   Klausul 8.1 Organisasi harus merencanakan, melaksanakan dan mengendalikan proses-proses, (lihat 4.4) yang diperlukan untuk memenuhi   persyaratan dari penyediaan produk dan layanan dan untuk mengimplementasikan tindakan yang ditentukan dalam klausul 6.1 (ISO 9001:2015)     </t>
  </si>
  <si>
    <t>C.3.4.c) Layanan
Kemahasiswaan
                                                       Klausul 8:2 Persyaratan untuk produk dan layanan(ISO 9001:2015)</t>
  </si>
  <si>
    <t>Kependidikan
                                                          Klausul 7.1.2 Orang Organisasi seharusnya menentukan dan  menyediakan orang-orang yang diperlukan untuk operasi yang efektif dari sistem manajemen mutu dan untuk operasional dan pengendalian atas proses-proses yang ada. (ISO 9001:2015)</t>
  </si>
  <si>
    <t>C.6.4.b)
Karakteristik
Proses
Pembelajaran
Klausul 7.5 Informasi terdokumentasi
Klausul 8.3.2 Perencanaan desain dan pengembangan
Klausul 9.1 Pemantauan, pengukuran, analisis dan evaluasi.( ISO 9001:2015)</t>
  </si>
  <si>
    <t>C.6.4.c) Rencana Proses Pembelajaran                                                 Klausul 7.5 Informasi terdokumentasi.( ISO 9001:2015)
Klausul 8.3.2 Perencanaan desain dan pengembangan.( ISO 9001:2015)
Klausul 9.1 Pemantauan, pengukuran, analisis dan evaluasi.( ISO 9001:2015)</t>
  </si>
  <si>
    <t>C.6.4.d)
Pelaksanaan
Proses
Pembelajaran                                          Klausul 7.1.4 Lingkungan untuk pengoperasian proses.( ISO 9001:2015)
Klausul 7.5 Informasi terdokumentasi.( ISO 9001:2015)
Klausul 8.3.2 Perencanaan desain dan pengembangan.( ISO 9001:2015)</t>
  </si>
  <si>
    <t>C.6.4.e) Monitoring dan Evaluasi Proses Pembelajaran                           Klausul 7.5 Informasi terdokumentasi (ISO 9001:2015)</t>
  </si>
  <si>
    <t>C.6.4.f) Penilaian
Pembelajaran                                     Klausul 7.5 Informasi terdokumentasi (ISO 9001:2015)</t>
  </si>
  <si>
    <t>C.6.4.h) Suasana
Akademik
Klausul 7.1.4 Lingkungan untuk pengoperasian proses.(ISO 9001:2015)
Klausul 7.5 Informasi terdokumentasi
Klausul 8.3.2 Perencanaan desain dan pengembangan. (ISO 9001:2015)</t>
  </si>
  <si>
    <t>C.6.4.i) Kepuasan Mahasiswa Klausul 7.5 Informasi terdokumentasi
Klausul 8.3.2 Perencanaan desain dan pengembangan.(ISO 9001:2015)
Klausul 9.1 Pemantauan, pengukuran, analisis dan evaluasi.(ISO 9001:2015)</t>
  </si>
  <si>
    <t>C.7.4.b) Penelitian
Dosen dan
Mahasiswa                                           Klausul 7.1.4 Lingkungan untuk pengoperasian proses  Klausul 7.5 Informasi terdokumentasi        Klausul 8.3.2 Perencanaan desain dan pengembangan.(ISO 9001:2015)</t>
  </si>
  <si>
    <t>C.9.4.b) Luaran Dharma Penelitian dan PkM                                                Klausul 8.3.5 Output desain dan pengembangan (ISO 9001:2015)</t>
  </si>
  <si>
    <r>
      <rPr>
        <b/>
        <sz val="11"/>
        <color rgb="FFFF0000"/>
        <rFont val="Calibri"/>
        <family val="2"/>
        <scheme val="minor"/>
      </rPr>
      <t xml:space="preserve">D Analisis dan
Penetapan
Program
Pengembangan
</t>
    </r>
    <r>
      <rPr>
        <b/>
        <sz val="11"/>
        <color theme="1"/>
        <rFont val="Calibri"/>
        <family val="2"/>
        <scheme val="minor"/>
      </rPr>
      <t>D.1
Analisis dan
Capaian                                                 Kinerja klausul 4.1 Memahami organisasi dan konteksnya (ISO 9001:2015)</t>
    </r>
  </si>
  <si>
    <t>D.2
Analisis SWOT
atau Analisis Lain yang
Relevan .                                                     klausul 4.2 Memahami kebutuhan dan harapan dari pihak-pihak yang berkepentingan. (ISO 9001:2015)</t>
  </si>
  <si>
    <t>D.3
Program
Pengembangan
klausul 6. planning (ISO 9001:2015)</t>
  </si>
  <si>
    <t>D.4
Program
Keberlanjutan                                           Klausul 7. support/sumber daya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</si>
</sst>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4"/>
      <color rgb="FF000000"/>
      <name val="Arial"/>
      <family val="2"/>
    </font>
    <font>
      <b/>
      <sz val="14"/>
      <color theme="1"/>
      <name val="Arial"/>
      <family val="2"/>
    </font>
    <font>
      <sz val="11"/>
      <color theme="1"/>
      <name val="Calibri"/>
      <family val="2"/>
      <charset val="1"/>
      <scheme val="minor"/>
    </font>
    <font>
      <sz val="12"/>
      <color rgb="FFFF0000"/>
      <name val="Arial Black"/>
      <family val="2"/>
    </font>
    <font>
      <sz val="12"/>
      <color rgb="FFFF0000"/>
      <name val="Calibri"/>
      <family val="2"/>
      <scheme val="minor"/>
    </font>
    <font>
      <b/>
      <sz val="12"/>
      <color rgb="FFFF0000"/>
      <name val="Calibri"/>
      <family val="2"/>
      <scheme val="minor"/>
    </font>
    <font>
      <b/>
      <sz val="16"/>
      <color theme="1"/>
      <name val="Calibri"/>
      <family val="2"/>
      <scheme val="minor"/>
    </font>
    <font>
      <b/>
      <sz val="11"/>
      <color theme="1"/>
      <name val="Arial Black"/>
      <family val="2"/>
    </font>
    <font>
      <b/>
      <sz val="16"/>
      <color rgb="FFFF0000"/>
      <name val="Calibri"/>
      <family val="2"/>
      <scheme val="minor"/>
    </font>
    <font>
      <b/>
      <sz val="18"/>
      <color rgb="FFFF0000"/>
      <name val="Calibri"/>
      <family val="2"/>
      <scheme val="minor"/>
    </font>
    <font>
      <b/>
      <sz val="11"/>
      <name val="Calibri"/>
      <family val="2"/>
      <scheme val="minor"/>
    </font>
    <font>
      <sz val="10"/>
      <color rgb="FF000000"/>
      <name val="Tahoma"/>
      <family val="2"/>
    </font>
    <font>
      <b/>
      <sz val="10"/>
      <color rgb="FF000000"/>
      <name val="Tahoma"/>
      <family val="2"/>
    </font>
    <font>
      <b/>
      <sz val="11"/>
      <color rgb="FFFF0000"/>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3" tint="0.39997558519241921"/>
        <bgColor indexed="64"/>
      </patternFill>
    </fill>
  </fills>
  <borders count="10">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2">
    <xf numFmtId="0" fontId="0" fillId="0" borderId="0"/>
    <xf numFmtId="9" fontId="13" fillId="0" borderId="0" applyFont="0" applyFill="0" applyBorder="0" applyAlignment="0" applyProtection="0"/>
  </cellStyleXfs>
  <cellXfs count="93">
    <xf numFmtId="0" fontId="0" fillId="0" borderId="0" xfId="0"/>
    <xf numFmtId="0" fontId="0" fillId="0" borderId="0" xfId="0" applyAlignment="1">
      <alignment horizontal="center"/>
    </xf>
    <xf numFmtId="0" fontId="14" fillId="0" borderId="0" xfId="0" applyFont="1"/>
    <xf numFmtId="0" fontId="11"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center" vertical="center"/>
    </xf>
    <xf numFmtId="0" fontId="10" fillId="4" borderId="5" xfId="0" applyFont="1" applyFill="1" applyBorder="1" applyAlignment="1">
      <alignment horizontal="center"/>
    </xf>
    <xf numFmtId="0" fontId="8" fillId="0" borderId="5" xfId="0" applyFont="1" applyBorder="1" applyAlignment="1">
      <alignment horizontal="center" vertical="top"/>
    </xf>
    <xf numFmtId="0" fontId="8" fillId="0" borderId="5" xfId="0" applyFont="1" applyBorder="1" applyAlignment="1">
      <alignment horizontal="left" vertical="top"/>
    </xf>
    <xf numFmtId="0" fontId="8" fillId="0" borderId="5" xfId="0" applyFont="1" applyBorder="1" applyAlignment="1">
      <alignment horizontal="left" vertical="top" wrapText="1"/>
    </xf>
    <xf numFmtId="9" fontId="8" fillId="0" borderId="5" xfId="1" applyFont="1" applyBorder="1" applyAlignment="1">
      <alignment horizontal="left" vertical="top"/>
    </xf>
    <xf numFmtId="0" fontId="8" fillId="0" borderId="5" xfId="0" applyFont="1" applyBorder="1"/>
    <xf numFmtId="0" fontId="8" fillId="0" borderId="0" xfId="0" applyFont="1"/>
    <xf numFmtId="0" fontId="8" fillId="4" borderId="5" xfId="0" applyFont="1" applyFill="1" applyBorder="1" applyAlignment="1">
      <alignment horizontal="center"/>
    </xf>
    <xf numFmtId="0" fontId="15" fillId="0" borderId="0" xfId="0" applyFont="1"/>
    <xf numFmtId="0" fontId="7" fillId="0" borderId="5" xfId="0" applyFont="1" applyBorder="1" applyAlignment="1">
      <alignment horizontal="left" vertical="top" wrapText="1"/>
    </xf>
    <xf numFmtId="9" fontId="8" fillId="0" borderId="5" xfId="0" applyNumberFormat="1" applyFont="1" applyBorder="1"/>
    <xf numFmtId="9" fontId="8" fillId="0" borderId="5" xfId="0" applyNumberFormat="1" applyFont="1" applyBorder="1" applyAlignment="1">
      <alignment horizontal="left" vertical="top"/>
    </xf>
    <xf numFmtId="0" fontId="6" fillId="0" borderId="5" xfId="0" applyFont="1" applyBorder="1" applyAlignment="1">
      <alignment horizontal="left" vertical="top" wrapText="1"/>
    </xf>
    <xf numFmtId="0" fontId="0" fillId="0" borderId="5" xfId="0" applyBorder="1"/>
    <xf numFmtId="0" fontId="15" fillId="2" borderId="0" xfId="0" applyFont="1" applyFill="1"/>
    <xf numFmtId="0" fontId="16" fillId="5" borderId="0" xfId="0" applyFont="1" applyFill="1" applyBorder="1" applyAlignment="1"/>
    <xf numFmtId="0" fontId="0" fillId="0" borderId="0" xfId="0" applyBorder="1"/>
    <xf numFmtId="0" fontId="11"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vertical="center"/>
    </xf>
    <xf numFmtId="0" fontId="12" fillId="0" borderId="0" xfId="0" applyFont="1" applyBorder="1" applyAlignment="1">
      <alignment horizontal="center" vertical="center"/>
    </xf>
    <xf numFmtId="0" fontId="0" fillId="0" borderId="1" xfId="0" applyBorder="1"/>
    <xf numFmtId="0" fontId="16" fillId="5" borderId="1" xfId="0" applyFont="1" applyFill="1" applyBorder="1" applyAlignment="1"/>
    <xf numFmtId="0" fontId="5" fillId="0" borderId="5" xfId="0" applyFont="1" applyBorder="1" applyAlignment="1">
      <alignment horizontal="left" vertical="top" wrapText="1"/>
    </xf>
    <xf numFmtId="0" fontId="8" fillId="3" borderId="5" xfId="0" applyFont="1" applyFill="1" applyBorder="1" applyAlignment="1">
      <alignment horizontal="center" vertical="top"/>
    </xf>
    <xf numFmtId="0" fontId="8" fillId="3" borderId="5" xfId="0" applyFont="1" applyFill="1" applyBorder="1" applyAlignment="1">
      <alignment horizontal="left" vertical="top" wrapText="1"/>
    </xf>
    <xf numFmtId="0" fontId="8" fillId="3" borderId="5" xfId="0" applyFont="1" applyFill="1" applyBorder="1" applyAlignment="1">
      <alignment horizontal="left" vertical="top"/>
    </xf>
    <xf numFmtId="9" fontId="8" fillId="3" borderId="5" xfId="0" applyNumberFormat="1" applyFont="1" applyFill="1" applyBorder="1" applyAlignment="1">
      <alignment horizontal="left" vertical="top"/>
    </xf>
    <xf numFmtId="0" fontId="10" fillId="0" borderId="5" xfId="0" applyFont="1" applyBorder="1" applyAlignment="1">
      <alignment horizontal="left" vertical="top" wrapText="1"/>
    </xf>
    <xf numFmtId="0" fontId="10" fillId="0" borderId="5" xfId="0" applyFont="1" applyBorder="1" applyAlignment="1">
      <alignment vertical="top"/>
    </xf>
    <xf numFmtId="0" fontId="21" fillId="0" borderId="5" xfId="0" applyFont="1" applyBorder="1" applyAlignment="1">
      <alignment horizontal="left" vertical="top" wrapText="1"/>
    </xf>
    <xf numFmtId="0" fontId="10" fillId="0" borderId="5" xfId="0" applyFont="1" applyBorder="1" applyAlignment="1">
      <alignment vertical="top" wrapText="1"/>
    </xf>
    <xf numFmtId="0" fontId="10" fillId="0" borderId="0" xfId="0" applyFont="1" applyAlignment="1">
      <alignment horizontal="left" vertical="top" wrapText="1"/>
    </xf>
    <xf numFmtId="0" fontId="10" fillId="3" borderId="5" xfId="0" applyFont="1" applyFill="1" applyBorder="1" applyAlignment="1">
      <alignment horizontal="left" vertical="top" wrapText="1"/>
    </xf>
    <xf numFmtId="0" fontId="8" fillId="3" borderId="7" xfId="0" applyFont="1" applyFill="1" applyBorder="1" applyAlignment="1">
      <alignment horizontal="center" vertical="top"/>
    </xf>
    <xf numFmtId="0" fontId="8" fillId="3" borderId="6" xfId="0" applyFont="1" applyFill="1" applyBorder="1" applyAlignment="1">
      <alignment horizontal="center" vertical="top"/>
    </xf>
    <xf numFmtId="0" fontId="4" fillId="0" borderId="5" xfId="0" applyFont="1" applyBorder="1" applyAlignment="1">
      <alignment horizontal="left" vertical="top" wrapText="1"/>
    </xf>
    <xf numFmtId="0" fontId="4" fillId="0" borderId="5" xfId="0" applyFont="1" applyBorder="1" applyAlignment="1">
      <alignment horizontal="left" vertical="top"/>
    </xf>
    <xf numFmtId="0" fontId="10" fillId="0" borderId="7" xfId="0" applyFont="1" applyBorder="1" applyAlignment="1">
      <alignment vertical="top" wrapText="1"/>
    </xf>
    <xf numFmtId="0" fontId="4" fillId="0" borderId="5" xfId="0" applyFont="1" applyBorder="1" applyAlignment="1">
      <alignment vertical="top" wrapText="1"/>
    </xf>
    <xf numFmtId="0" fontId="3" fillId="0" borderId="5" xfId="0" applyFont="1" applyBorder="1" applyAlignment="1">
      <alignment horizontal="left" vertical="top" wrapText="1"/>
    </xf>
    <xf numFmtId="0" fontId="3" fillId="3" borderId="5" xfId="0" applyFont="1" applyFill="1" applyBorder="1" applyAlignment="1">
      <alignment horizontal="left" vertical="top" wrapText="1"/>
    </xf>
    <xf numFmtId="0" fontId="2" fillId="0" borderId="5" xfId="0" applyFont="1" applyBorder="1" applyAlignment="1">
      <alignment horizontal="left" vertical="top" wrapText="1"/>
    </xf>
    <xf numFmtId="0" fontId="2" fillId="3" borderId="5" xfId="0" applyFont="1" applyFill="1" applyBorder="1" applyAlignment="1">
      <alignment horizontal="left" vertical="top" wrapText="1"/>
    </xf>
    <xf numFmtId="0" fontId="0" fillId="0" borderId="5" xfId="0" applyBorder="1" applyAlignment="1">
      <alignment wrapText="1"/>
    </xf>
    <xf numFmtId="0" fontId="11" fillId="0" borderId="0" xfId="0" applyFont="1" applyAlignment="1">
      <alignment vertical="center"/>
    </xf>
    <xf numFmtId="0" fontId="12"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0" fillId="0" borderId="0" xfId="0" applyAlignment="1">
      <alignment horizontal="left" vertical="top" wrapText="1"/>
    </xf>
    <xf numFmtId="0" fontId="0" fillId="0" borderId="1"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center" vertical="top" wrapText="1"/>
    </xf>
    <xf numFmtId="0" fontId="0" fillId="6" borderId="5" xfId="0" applyFill="1" applyBorder="1" applyAlignment="1">
      <alignment horizontal="center" vertical="center"/>
    </xf>
    <xf numFmtId="0" fontId="0" fillId="0" borderId="5" xfId="0" applyBorder="1" applyAlignment="1">
      <alignment horizontal="center" vertical="center"/>
    </xf>
    <xf numFmtId="9" fontId="0" fillId="0" borderId="5" xfId="0" applyNumberFormat="1" applyBorder="1" applyAlignment="1">
      <alignment horizontal="center" vertical="center"/>
    </xf>
    <xf numFmtId="0" fontId="8" fillId="4" borderId="5" xfId="0" applyFont="1" applyFill="1" applyBorder="1" applyAlignment="1">
      <alignment horizontal="center"/>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8" fillId="3" borderId="6" xfId="0" applyFont="1" applyFill="1" applyBorder="1" applyAlignment="1">
      <alignment horizontal="center" vertical="top"/>
    </xf>
    <xf numFmtId="0" fontId="8" fillId="3" borderId="7" xfId="0" applyFont="1" applyFill="1" applyBorder="1" applyAlignment="1">
      <alignment horizontal="center" vertical="top"/>
    </xf>
    <xf numFmtId="0" fontId="8" fillId="3" borderId="3" xfId="0" applyFont="1" applyFill="1" applyBorder="1" applyAlignment="1">
      <alignment horizontal="center" vertical="top"/>
    </xf>
    <xf numFmtId="0" fontId="8" fillId="3" borderId="4" xfId="0" applyFont="1" applyFill="1" applyBorder="1" applyAlignment="1">
      <alignment horizontal="center" vertical="top"/>
    </xf>
    <xf numFmtId="0" fontId="8" fillId="3" borderId="8" xfId="0" applyFont="1" applyFill="1" applyBorder="1" applyAlignment="1">
      <alignment horizontal="center" vertical="top"/>
    </xf>
    <xf numFmtId="0" fontId="8" fillId="4" borderId="7" xfId="0" applyFont="1" applyFill="1" applyBorder="1" applyAlignment="1">
      <alignment horizontal="center"/>
    </xf>
    <xf numFmtId="0" fontId="5" fillId="0" borderId="0" xfId="0" applyFont="1" applyBorder="1" applyAlignment="1">
      <alignment horizontal="center" vertical="top"/>
    </xf>
    <xf numFmtId="0" fontId="5" fillId="0" borderId="1" xfId="0" applyFont="1" applyBorder="1" applyAlignment="1">
      <alignment horizontal="center" vertical="top"/>
    </xf>
    <xf numFmtId="0" fontId="5" fillId="0" borderId="6" xfId="0" applyFont="1" applyBorder="1" applyAlignment="1">
      <alignment horizontal="left" vertical="top" wrapText="1"/>
    </xf>
    <xf numFmtId="0" fontId="5" fillId="0" borderId="8" xfId="0" applyFont="1" applyBorder="1" applyAlignment="1">
      <alignment horizontal="left" vertical="top" wrapText="1"/>
    </xf>
    <xf numFmtId="0" fontId="5" fillId="0" borderId="7" xfId="0" applyFont="1" applyBorder="1" applyAlignment="1">
      <alignment horizontal="left" vertical="top" wrapText="1"/>
    </xf>
    <xf numFmtId="0" fontId="10" fillId="0" borderId="8" xfId="0" applyFont="1" applyBorder="1" applyAlignment="1">
      <alignment horizontal="left" vertical="top" wrapText="1"/>
    </xf>
    <xf numFmtId="0" fontId="17" fillId="5" borderId="2" xfId="0" applyFont="1" applyFill="1" applyBorder="1" applyAlignment="1">
      <alignment horizontal="right" vertical="top"/>
    </xf>
    <xf numFmtId="0" fontId="17" fillId="5" borderId="1" xfId="0" applyFont="1" applyFill="1" applyBorder="1" applyAlignment="1">
      <alignment horizontal="right" vertical="top"/>
    </xf>
    <xf numFmtId="0" fontId="18" fillId="4" borderId="0" xfId="0" applyFont="1" applyFill="1" applyBorder="1" applyAlignment="1">
      <alignment horizontal="left" vertical="center"/>
    </xf>
    <xf numFmtId="0" fontId="18" fillId="0" borderId="0" xfId="0" applyFont="1" applyBorder="1" applyAlignment="1">
      <alignment horizontal="left" vertical="center"/>
    </xf>
    <xf numFmtId="0" fontId="18" fillId="0" borderId="1" xfId="0" applyFont="1" applyBorder="1" applyAlignment="1">
      <alignment horizontal="left" vertical="center"/>
    </xf>
    <xf numFmtId="0" fontId="18" fillId="4" borderId="0" xfId="0" applyFont="1" applyFill="1" applyBorder="1" applyAlignment="1">
      <alignment horizontal="left"/>
    </xf>
    <xf numFmtId="0" fontId="18" fillId="0" borderId="1" xfId="0" applyFont="1" applyBorder="1" applyAlignment="1">
      <alignment horizontal="left"/>
    </xf>
    <xf numFmtId="0" fontId="18" fillId="0" borderId="0" xfId="0" applyFont="1" applyBorder="1" applyAlignment="1">
      <alignment horizontal="left"/>
    </xf>
    <xf numFmtId="0" fontId="11" fillId="0" borderId="0" xfId="0" applyFont="1" applyAlignment="1">
      <alignment horizontal="center" vertical="center"/>
    </xf>
    <xf numFmtId="0" fontId="12" fillId="0" borderId="0" xfId="0" applyFont="1" applyAlignment="1">
      <alignment horizontal="center" vertical="center"/>
    </xf>
    <xf numFmtId="0" fontId="1" fillId="0" borderId="0" xfId="0" applyFont="1" applyAlignment="1">
      <alignment horizontal="center" vertical="center"/>
    </xf>
    <xf numFmtId="0" fontId="10" fillId="3" borderId="6" xfId="0" applyFont="1" applyFill="1" applyBorder="1" applyAlignment="1">
      <alignment horizontal="left" vertical="top" wrapText="1"/>
    </xf>
    <xf numFmtId="0" fontId="4" fillId="3" borderId="5" xfId="0" applyFont="1" applyFill="1" applyBorder="1" applyAlignment="1">
      <alignment horizontal="left" vertical="top" wrapText="1"/>
    </xf>
    <xf numFmtId="0" fontId="5" fillId="3" borderId="5"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7"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'HASIL REKAPULASI AMI DOKTOR'!$C$10</c:f>
              <c:strCache>
                <c:ptCount val="1"/>
                <c:pt idx="0">
                  <c:v>REKAPULASI AMI DOKTOR</c:v>
                </c:pt>
              </c:strCache>
            </c:strRef>
          </c:tx>
          <c:spPr>
            <a:solidFill>
              <a:schemeClr val="accent1"/>
            </a:solidFill>
            <a:ln>
              <a:noFill/>
            </a:ln>
            <a:effectLst/>
          </c:spPr>
          <c:invertIfNegative val="0"/>
          <c:cat>
            <c:strRef>
              <c:f>'HASIL REKAPULASI AMI DOKTOR'!$B$11:$B$22</c:f>
              <c:strCache>
                <c:ptCount val="12"/>
                <c:pt idx="0">
                  <c:v>A</c:v>
                </c:pt>
                <c:pt idx="1">
                  <c:v>B</c:v>
                </c:pt>
                <c:pt idx="2">
                  <c:v>C1</c:v>
                </c:pt>
                <c:pt idx="3">
                  <c:v>C2</c:v>
                </c:pt>
                <c:pt idx="4">
                  <c:v>C3</c:v>
                </c:pt>
                <c:pt idx="5">
                  <c:v>C4</c:v>
                </c:pt>
                <c:pt idx="6">
                  <c:v>C5</c:v>
                </c:pt>
                <c:pt idx="7">
                  <c:v>C6</c:v>
                </c:pt>
                <c:pt idx="8">
                  <c:v>C7</c:v>
                </c:pt>
                <c:pt idx="9">
                  <c:v>C8</c:v>
                </c:pt>
                <c:pt idx="10">
                  <c:v>C9</c:v>
                </c:pt>
                <c:pt idx="11">
                  <c:v>D</c:v>
                </c:pt>
              </c:strCache>
            </c:strRef>
          </c:cat>
          <c:val>
            <c:numRef>
              <c:f>'HASIL REKAPULASI AMI DOKTOR'!$C$11:$C$22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5E8-4470-93CC-4BC7040EF463}"/>
            </c:ext>
          </c:extLst>
        </c:ser>
        <c:dLbls>
          <c:showLegendKey val="0"/>
          <c:showVal val="0"/>
          <c:showCatName val="0"/>
          <c:showSerName val="0"/>
          <c:showPercent val="0"/>
          <c:showBubbleSize val="0"/>
        </c:dLbls>
        <c:gapWidth val="219"/>
        <c:overlap val="-27"/>
        <c:axId val="73163904"/>
        <c:axId val="73165440"/>
      </c:barChart>
      <c:catAx>
        <c:axId val="73163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165440"/>
        <c:crossesAt val="0"/>
        <c:auto val="1"/>
        <c:lblAlgn val="ctr"/>
        <c:lblOffset val="100"/>
        <c:noMultiLvlLbl val="0"/>
      </c:catAx>
      <c:valAx>
        <c:axId val="731654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1639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251353</xdr:colOff>
      <xdr:row>0</xdr:row>
      <xdr:rowOff>83873</xdr:rowOff>
    </xdr:from>
    <xdr:to>
      <xdr:col>1</xdr:col>
      <xdr:colOff>2033322</xdr:colOff>
      <xdr:row>6</xdr:row>
      <xdr:rowOff>64823</xdr:rowOff>
    </xdr:to>
    <xdr:pic>
      <xdr:nvPicPr>
        <xdr:cNvPr id="2" name="Picture 1" descr="logo uin">
          <a:extLst>
            <a:ext uri="{FF2B5EF4-FFF2-40B4-BE49-F238E27FC236}">
              <a16:creationId xmlns:a16="http://schemas.microsoft.com/office/drawing/2014/main" id="{A39DEA47-C5EF-4326-AF5C-FD1212367E1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186" y="83873"/>
          <a:ext cx="1781969" cy="1250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1</xdr:row>
      <xdr:rowOff>114300</xdr:rowOff>
    </xdr:from>
    <xdr:to>
      <xdr:col>2</xdr:col>
      <xdr:colOff>178435</xdr:colOff>
      <xdr:row>6</xdr:row>
      <xdr:rowOff>107950</xdr:rowOff>
    </xdr:to>
    <xdr:pic>
      <xdr:nvPicPr>
        <xdr:cNvPr id="2" name="Picture 1" descr="logo uin">
          <a:extLst>
            <a:ext uri="{FF2B5EF4-FFF2-40B4-BE49-F238E27FC236}">
              <a16:creationId xmlns:a16="http://schemas.microsoft.com/office/drawing/2014/main" id="{F6BEB948-0D76-42E2-9A75-D47DC820C25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304800"/>
          <a:ext cx="1530985" cy="1060450"/>
        </a:xfrm>
        <a:prstGeom prst="rect">
          <a:avLst/>
        </a:prstGeom>
        <a:noFill/>
        <a:ln>
          <a:noFill/>
        </a:ln>
      </xdr:spPr>
    </xdr:pic>
    <xdr:clientData/>
  </xdr:twoCellAnchor>
  <xdr:twoCellAnchor>
    <xdr:from>
      <xdr:col>3</xdr:col>
      <xdr:colOff>593146</xdr:colOff>
      <xdr:row>8</xdr:row>
      <xdr:rowOff>187037</xdr:rowOff>
    </xdr:from>
    <xdr:to>
      <xdr:col>15</xdr:col>
      <xdr:colOff>43294</xdr:colOff>
      <xdr:row>23</xdr:row>
      <xdr:rowOff>72737</xdr:rowOff>
    </xdr:to>
    <xdr:graphicFrame macro="">
      <xdr:nvGraphicFramePr>
        <xdr:cNvPr id="3" name="Chart 2">
          <a:extLst>
            <a:ext uri="{FF2B5EF4-FFF2-40B4-BE49-F238E27FC236}">
              <a16:creationId xmlns:a16="http://schemas.microsoft.com/office/drawing/2014/main" id="{17D324BF-6AEF-4E97-A9BF-05CD346A7A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1995D-2B54-402A-8130-992908F145A5}">
  <dimension ref="A1:O133"/>
  <sheetViews>
    <sheetView tabSelected="1" zoomScale="60" zoomScaleNormal="60" workbookViewId="0">
      <selection activeCell="C4" sqref="C4"/>
    </sheetView>
  </sheetViews>
  <sheetFormatPr defaultColWidth="8.85546875" defaultRowHeight="15" x14ac:dyDescent="0.25"/>
  <cols>
    <col min="1" max="1" width="5.42578125" customWidth="1"/>
    <col min="2" max="2" width="44.42578125" customWidth="1"/>
    <col min="3" max="3" width="59.85546875" customWidth="1"/>
    <col min="4" max="4" width="67.28515625" customWidth="1"/>
    <col min="5" max="5" width="13.28515625" customWidth="1"/>
    <col min="6" max="6" width="12.85546875" customWidth="1"/>
    <col min="7" max="7" width="16.7109375" customWidth="1"/>
  </cols>
  <sheetData>
    <row r="1" spans="1:15" x14ac:dyDescent="0.25">
      <c r="A1" s="22"/>
      <c r="B1" s="22"/>
      <c r="C1" s="22"/>
      <c r="D1" s="22"/>
      <c r="E1" s="22"/>
      <c r="F1" s="22"/>
      <c r="G1" s="22"/>
      <c r="O1" s="1"/>
    </row>
    <row r="2" spans="1:15" ht="18" x14ac:dyDescent="0.25">
      <c r="A2" s="22"/>
      <c r="B2" s="22"/>
      <c r="C2" s="23"/>
      <c r="D2" s="24" t="s">
        <v>1</v>
      </c>
      <c r="E2" s="24"/>
      <c r="F2" s="24"/>
      <c r="G2" s="24"/>
      <c r="H2" s="3"/>
      <c r="I2" s="3"/>
      <c r="J2" s="3"/>
      <c r="K2" s="3"/>
      <c r="O2" s="1"/>
    </row>
    <row r="3" spans="1:15" ht="18" x14ac:dyDescent="0.25">
      <c r="A3" s="22"/>
      <c r="B3" s="22"/>
      <c r="C3" s="25" t="s">
        <v>2</v>
      </c>
      <c r="D3" s="26" t="s">
        <v>3</v>
      </c>
      <c r="E3" s="26"/>
      <c r="F3" s="26"/>
      <c r="G3" s="26"/>
      <c r="H3" s="4"/>
      <c r="I3" s="4"/>
      <c r="J3" s="4"/>
      <c r="K3" s="4"/>
      <c r="O3" s="1"/>
    </row>
    <row r="4" spans="1:15" ht="18" x14ac:dyDescent="0.25">
      <c r="A4" s="22"/>
      <c r="B4" s="22"/>
      <c r="C4" s="25"/>
      <c r="D4" s="26" t="s">
        <v>0</v>
      </c>
      <c r="E4" s="26"/>
      <c r="F4" s="26"/>
      <c r="G4" s="26"/>
      <c r="H4" s="4"/>
      <c r="I4" s="4"/>
      <c r="J4" s="4"/>
      <c r="K4" s="4"/>
      <c r="O4" s="1"/>
    </row>
    <row r="5" spans="1:15" x14ac:dyDescent="0.25">
      <c r="A5" s="22"/>
      <c r="B5" s="22"/>
      <c r="C5" s="22"/>
      <c r="D5" s="22"/>
      <c r="E5" s="22"/>
      <c r="F5" s="22"/>
      <c r="G5" s="22"/>
      <c r="O5" s="1"/>
    </row>
    <row r="6" spans="1:15" x14ac:dyDescent="0.25">
      <c r="A6" s="22"/>
      <c r="B6" s="22"/>
      <c r="C6" s="71" t="s">
        <v>96</v>
      </c>
      <c r="D6" s="71"/>
      <c r="E6" s="71"/>
      <c r="F6" s="71"/>
      <c r="G6" s="71"/>
      <c r="H6" s="5"/>
      <c r="I6" s="5"/>
      <c r="J6" s="5"/>
      <c r="K6" s="5"/>
      <c r="O6" s="1"/>
    </row>
    <row r="7" spans="1:15" x14ac:dyDescent="0.25">
      <c r="A7" s="27"/>
      <c r="B7" s="27"/>
      <c r="C7" s="72"/>
      <c r="D7" s="72"/>
      <c r="E7" s="72"/>
      <c r="F7" s="72"/>
      <c r="G7" s="72"/>
      <c r="H7" s="5"/>
      <c r="I7" s="5"/>
      <c r="J7" s="5"/>
      <c r="K7" s="5"/>
      <c r="O7" s="1"/>
    </row>
    <row r="8" spans="1:15" ht="23.25" customHeight="1" x14ac:dyDescent="0.25">
      <c r="A8" s="77" t="s">
        <v>95</v>
      </c>
      <c r="B8" s="77"/>
      <c r="C8" s="77"/>
      <c r="D8" s="77"/>
      <c r="E8" s="77"/>
      <c r="F8" s="77"/>
      <c r="G8" s="77"/>
      <c r="H8" s="5"/>
      <c r="I8" s="5"/>
      <c r="J8" s="5"/>
      <c r="K8" s="5"/>
      <c r="O8" s="1"/>
    </row>
    <row r="9" spans="1:15" x14ac:dyDescent="0.25">
      <c r="A9" s="78"/>
      <c r="B9" s="78"/>
      <c r="C9" s="78"/>
      <c r="D9" s="78"/>
      <c r="E9" s="78"/>
      <c r="F9" s="78"/>
      <c r="G9" s="78"/>
      <c r="H9" s="5"/>
      <c r="I9" s="5"/>
      <c r="J9" s="5"/>
      <c r="K9" s="5"/>
      <c r="O9" s="1"/>
    </row>
    <row r="10" spans="1:15" ht="18.75" x14ac:dyDescent="0.4">
      <c r="A10" s="82" t="s">
        <v>91</v>
      </c>
      <c r="B10" s="82"/>
      <c r="C10" s="82"/>
      <c r="D10" s="82"/>
      <c r="E10" s="79" t="s">
        <v>86</v>
      </c>
      <c r="F10" s="79"/>
      <c r="G10" s="79"/>
      <c r="H10" s="5"/>
      <c r="I10" s="5"/>
      <c r="J10" s="5"/>
      <c r="K10" s="5"/>
      <c r="O10" s="1"/>
    </row>
    <row r="11" spans="1:15" ht="18.75" x14ac:dyDescent="0.4">
      <c r="A11" s="84" t="s">
        <v>85</v>
      </c>
      <c r="B11" s="84"/>
      <c r="C11" s="84"/>
      <c r="D11" s="84"/>
      <c r="E11" s="80" t="s">
        <v>87</v>
      </c>
      <c r="F11" s="80"/>
      <c r="G11" s="80"/>
      <c r="H11" s="5"/>
      <c r="I11" s="5"/>
      <c r="J11" s="5"/>
      <c r="K11" s="5"/>
      <c r="O11" s="1"/>
    </row>
    <row r="12" spans="1:15" ht="18.75" x14ac:dyDescent="0.4">
      <c r="A12" s="82" t="s">
        <v>92</v>
      </c>
      <c r="B12" s="82"/>
      <c r="C12" s="82"/>
      <c r="D12" s="82"/>
      <c r="E12" s="79" t="s">
        <v>88</v>
      </c>
      <c r="F12" s="79"/>
      <c r="G12" s="79"/>
      <c r="H12" s="5"/>
      <c r="I12" s="5"/>
      <c r="J12" s="5"/>
      <c r="K12" s="5"/>
      <c r="O12" s="1"/>
    </row>
    <row r="13" spans="1:15" ht="18.75" x14ac:dyDescent="0.4">
      <c r="A13" s="83" t="s">
        <v>93</v>
      </c>
      <c r="B13" s="83"/>
      <c r="C13" s="83"/>
      <c r="D13" s="83"/>
      <c r="E13" s="81" t="s">
        <v>89</v>
      </c>
      <c r="F13" s="81"/>
      <c r="G13" s="81"/>
      <c r="H13" s="5"/>
      <c r="I13" s="5"/>
      <c r="J13" s="5"/>
      <c r="K13" s="5"/>
      <c r="O13" s="1"/>
    </row>
    <row r="14" spans="1:15" ht="19.5" x14ac:dyDescent="0.4">
      <c r="A14" s="21" t="s">
        <v>94</v>
      </c>
      <c r="B14" s="21"/>
      <c r="C14" s="21"/>
      <c r="D14" s="21"/>
      <c r="E14" s="21"/>
      <c r="F14" s="21"/>
      <c r="G14" s="21"/>
      <c r="H14" s="14"/>
      <c r="I14" s="14"/>
      <c r="J14" s="14"/>
      <c r="K14" s="14"/>
      <c r="L14" s="2"/>
      <c r="M14" s="2"/>
      <c r="N14" s="2"/>
      <c r="O14" s="1"/>
    </row>
    <row r="15" spans="1:15" ht="19.5" x14ac:dyDescent="0.4">
      <c r="A15" s="21" t="s">
        <v>16</v>
      </c>
      <c r="B15" s="21"/>
      <c r="C15" s="21"/>
      <c r="D15" s="21"/>
      <c r="E15" s="21"/>
      <c r="F15" s="21"/>
      <c r="G15" s="21"/>
      <c r="H15" s="14"/>
      <c r="I15" s="14"/>
      <c r="J15" s="14"/>
      <c r="K15" s="14"/>
      <c r="L15" s="2"/>
      <c r="M15" s="2"/>
      <c r="N15" s="2"/>
      <c r="O15" s="1"/>
    </row>
    <row r="16" spans="1:15" ht="19.5" x14ac:dyDescent="0.4">
      <c r="A16" s="28" t="s">
        <v>15</v>
      </c>
      <c r="B16" s="28"/>
      <c r="C16" s="28"/>
      <c r="D16" s="28"/>
      <c r="E16" s="28"/>
      <c r="F16" s="28"/>
      <c r="G16" s="28"/>
      <c r="H16" s="14"/>
      <c r="I16" s="14"/>
      <c r="J16" s="20"/>
      <c r="K16" s="14"/>
      <c r="L16" s="2"/>
      <c r="M16" s="2"/>
      <c r="N16" s="2"/>
      <c r="O16" s="1"/>
    </row>
    <row r="18" spans="1:7" x14ac:dyDescent="0.25">
      <c r="A18" s="6" t="s">
        <v>4</v>
      </c>
      <c r="B18" s="6" t="s">
        <v>17</v>
      </c>
      <c r="C18" s="6" t="s">
        <v>18</v>
      </c>
      <c r="D18" s="6" t="s">
        <v>19</v>
      </c>
      <c r="E18" s="6" t="s">
        <v>20</v>
      </c>
      <c r="F18" s="6" t="s">
        <v>21</v>
      </c>
      <c r="G18" s="6" t="s">
        <v>22</v>
      </c>
    </row>
    <row r="19" spans="1:7" ht="150" x14ac:dyDescent="0.25">
      <c r="A19" s="30">
        <v>1</v>
      </c>
      <c r="B19" s="34" t="s">
        <v>214</v>
      </c>
      <c r="C19" s="9" t="s">
        <v>5</v>
      </c>
      <c r="D19" s="48" t="s">
        <v>162</v>
      </c>
      <c r="E19" s="43">
        <v>0</v>
      </c>
      <c r="F19" s="8" t="str">
        <f>IF(NOT(ISBLANK(E19)),IF(OR(E19=0,E19=1,E19=2),"KTS",IF(E19=3,"OB",IF(E19=4,"SESUAI","ERROR"))),"")</f>
        <v>KTS</v>
      </c>
      <c r="G19" s="10">
        <f>E19/4</f>
        <v>0</v>
      </c>
    </row>
    <row r="20" spans="1:7" x14ac:dyDescent="0.25">
      <c r="A20" s="62" t="s">
        <v>6</v>
      </c>
      <c r="B20" s="62"/>
      <c r="C20" s="62"/>
      <c r="D20" s="62"/>
      <c r="E20" s="11">
        <f>E19</f>
        <v>0</v>
      </c>
      <c r="F20" s="11" t="str">
        <f>IF(NOT(ISBLANK(E20)),IF(OR(E20=0,E20=1,E20=2),"KTS",IF(E20=3,"OB",IF(E20=4,"SESUAI","ERROR"))),"")</f>
        <v>KTS</v>
      </c>
      <c r="G20" s="16">
        <f>AVERAGE(G19)</f>
        <v>0</v>
      </c>
    </row>
    <row r="22" spans="1:7" x14ac:dyDescent="0.25">
      <c r="A22" s="6" t="s">
        <v>4</v>
      </c>
      <c r="B22" s="6" t="s">
        <v>17</v>
      </c>
      <c r="C22" s="6" t="s">
        <v>18</v>
      </c>
      <c r="D22" s="6" t="s">
        <v>19</v>
      </c>
      <c r="E22" s="6" t="s">
        <v>20</v>
      </c>
      <c r="F22" s="6" t="s">
        <v>21</v>
      </c>
      <c r="G22" s="6" t="s">
        <v>22</v>
      </c>
    </row>
    <row r="23" spans="1:7" ht="135" x14ac:dyDescent="0.25">
      <c r="A23" s="30">
        <v>2</v>
      </c>
      <c r="B23" s="34" t="s">
        <v>215</v>
      </c>
      <c r="C23" s="9" t="s">
        <v>24</v>
      </c>
      <c r="D23" s="9" t="s">
        <v>23</v>
      </c>
      <c r="E23" s="8"/>
      <c r="F23" s="8" t="str">
        <f>IF(NOT(ISBLANK(E23)),IF(OR(E23=0,E23=1,E23=2),"KTS",IF(E23=3,"OB",IF(E23=4,"SESUAI","ERROR"))),"")</f>
        <v/>
      </c>
      <c r="G23" s="17">
        <f>E23/4</f>
        <v>0</v>
      </c>
    </row>
    <row r="24" spans="1:7" x14ac:dyDescent="0.25">
      <c r="A24" s="62" t="s">
        <v>6</v>
      </c>
      <c r="B24" s="62"/>
      <c r="C24" s="62"/>
      <c r="D24" s="62"/>
      <c r="E24" s="11">
        <f>E23</f>
        <v>0</v>
      </c>
      <c r="F24" s="11" t="str">
        <f>IF(NOT(ISBLANK(E24)),IF(OR(E24=0,E24=1,E24=2),"KTS",IF(E24=3,"OB",IF(E24=4,"SESUAI","ERROR"))),"")</f>
        <v>KTS</v>
      </c>
      <c r="G24" s="16">
        <f>AVERAGE(G23)</f>
        <v>0</v>
      </c>
    </row>
    <row r="25" spans="1:7" ht="22.5" customHeight="1" x14ac:dyDescent="0.25">
      <c r="A25" s="12"/>
      <c r="B25" s="12"/>
      <c r="C25" s="12"/>
      <c r="D25" s="12"/>
      <c r="E25" s="12"/>
      <c r="F25" s="12"/>
      <c r="G25" s="12"/>
    </row>
    <row r="26" spans="1:7" ht="27" customHeight="1" x14ac:dyDescent="0.25">
      <c r="A26" s="6" t="s">
        <v>4</v>
      </c>
      <c r="B26" s="6" t="s">
        <v>17</v>
      </c>
      <c r="C26" s="6" t="s">
        <v>18</v>
      </c>
      <c r="D26" s="6" t="s">
        <v>19</v>
      </c>
      <c r="E26" s="6" t="s">
        <v>20</v>
      </c>
      <c r="F26" s="6" t="s">
        <v>21</v>
      </c>
      <c r="G26" s="6" t="s">
        <v>22</v>
      </c>
    </row>
    <row r="27" spans="1:7" ht="120" customHeight="1" x14ac:dyDescent="0.25">
      <c r="A27" s="65">
        <v>3</v>
      </c>
      <c r="B27" s="63" t="s">
        <v>151</v>
      </c>
      <c r="C27" s="73" t="s">
        <v>7</v>
      </c>
      <c r="D27" s="42" t="s">
        <v>104</v>
      </c>
      <c r="E27" s="8"/>
      <c r="F27" s="8" t="str">
        <f>IF(NOT(ISBLANK(E27)),IF(OR(E27=0,E27=1,E27=2),"KTS",IF(E27=3,"OB",IF(E27=4,"SESUAI","ERROR"))),"")</f>
        <v/>
      </c>
      <c r="G27" s="17">
        <f>E27/4</f>
        <v>0</v>
      </c>
    </row>
    <row r="28" spans="1:7" ht="75" x14ac:dyDescent="0.25">
      <c r="A28" s="67"/>
      <c r="B28" s="76"/>
      <c r="C28" s="74"/>
      <c r="D28" s="9" t="s">
        <v>25</v>
      </c>
      <c r="E28" s="8"/>
      <c r="F28" s="8" t="str">
        <f t="shared" ref="F28:F29" si="0">IF(NOT(ISBLANK(E28)),IF(OR(E28=0,E28=1,E28=2),"KTS",IF(E28=3,"OB",IF(E28=4,"SESUAI","ERROR"))),"")</f>
        <v/>
      </c>
      <c r="G28" s="17">
        <f t="shared" ref="G28:G29" si="1">E28/4</f>
        <v>0</v>
      </c>
    </row>
    <row r="29" spans="1:7" ht="60" x14ac:dyDescent="0.25">
      <c r="A29" s="68"/>
      <c r="B29" s="64"/>
      <c r="C29" s="75"/>
      <c r="D29" s="9" t="s">
        <v>26</v>
      </c>
      <c r="E29" s="8"/>
      <c r="F29" s="8" t="str">
        <f t="shared" si="0"/>
        <v/>
      </c>
      <c r="G29" s="17">
        <f t="shared" si="1"/>
        <v>0</v>
      </c>
    </row>
    <row r="30" spans="1:7" x14ac:dyDescent="0.25">
      <c r="A30" s="62" t="s">
        <v>6</v>
      </c>
      <c r="B30" s="70"/>
      <c r="C30" s="70"/>
      <c r="D30" s="62"/>
      <c r="E30" s="11" t="e">
        <f>MODE((E27:E29),1)</f>
        <v>#N/A</v>
      </c>
      <c r="F30" s="11" t="e">
        <f>IF(NOT(ISBLANK(E30)),IF(OR(E30=0,E30=1,E30=2),"KTS",IF(E30=3,"OB",IF(E30=4,"SESUAI","ERROR"))),"")</f>
        <v>#N/A</v>
      </c>
      <c r="G30" s="16">
        <f>AVERAGE(G27:G29)</f>
        <v>0</v>
      </c>
    </row>
    <row r="31" spans="1:7" x14ac:dyDescent="0.25">
      <c r="A31" s="12"/>
      <c r="B31" s="12"/>
      <c r="C31" s="12"/>
      <c r="D31" s="12"/>
      <c r="E31" s="12"/>
      <c r="F31" s="12"/>
      <c r="G31" s="12"/>
    </row>
    <row r="32" spans="1:7" x14ac:dyDescent="0.25">
      <c r="A32" s="6" t="s">
        <v>4</v>
      </c>
      <c r="B32" s="6" t="s">
        <v>17</v>
      </c>
      <c r="C32" s="6" t="s">
        <v>18</v>
      </c>
      <c r="D32" s="6" t="s">
        <v>19</v>
      </c>
      <c r="E32" s="6" t="s">
        <v>20</v>
      </c>
      <c r="F32" s="6" t="s">
        <v>21</v>
      </c>
      <c r="G32" s="6" t="s">
        <v>22</v>
      </c>
    </row>
    <row r="33" spans="1:7" ht="344.25" customHeight="1" x14ac:dyDescent="0.25">
      <c r="A33" s="65">
        <v>4</v>
      </c>
      <c r="B33" s="63" t="s">
        <v>152</v>
      </c>
      <c r="C33" s="42" t="s">
        <v>123</v>
      </c>
      <c r="D33" s="18" t="s">
        <v>27</v>
      </c>
      <c r="E33" s="8"/>
      <c r="F33" s="8" t="str">
        <f>IF(NOT(ISBLANK(E33)),IF(OR(E33=0,E33=1,E33=2),"KTS",IF(E33=3,"OB",IF(E33=4,"SESUAI","ERROR"))),"")</f>
        <v/>
      </c>
      <c r="G33" s="17">
        <f>E33/4</f>
        <v>0</v>
      </c>
    </row>
    <row r="34" spans="1:7" ht="111.75" customHeight="1" x14ac:dyDescent="0.25">
      <c r="A34" s="69"/>
      <c r="B34" s="64"/>
      <c r="C34" s="42" t="s">
        <v>124</v>
      </c>
      <c r="D34" s="29" t="s">
        <v>8</v>
      </c>
      <c r="E34" s="8"/>
      <c r="F34" s="8"/>
      <c r="G34" s="17">
        <f t="shared" ref="G34:G43" si="2">E34/4</f>
        <v>0</v>
      </c>
    </row>
    <row r="35" spans="1:7" ht="176.25" customHeight="1" x14ac:dyDescent="0.25">
      <c r="A35" s="65">
        <v>5</v>
      </c>
      <c r="B35" s="34" t="s">
        <v>216</v>
      </c>
      <c r="C35" s="42" t="s">
        <v>125</v>
      </c>
      <c r="D35" s="46" t="s">
        <v>129</v>
      </c>
      <c r="E35" s="8"/>
      <c r="F35" s="8" t="str">
        <f t="shared" ref="F35:F41" si="3">IF(NOT(ISBLANK(E35)),IF(OR(E35=0,E35=1,E35=2),"KTS",IF(E35=3,"OB",IF(E35=4,"SESUAI","ERROR"))),"")</f>
        <v/>
      </c>
      <c r="G35" s="17">
        <f t="shared" si="2"/>
        <v>0</v>
      </c>
    </row>
    <row r="36" spans="1:7" ht="150" x14ac:dyDescent="0.25">
      <c r="A36" s="69"/>
      <c r="B36" s="9"/>
      <c r="C36" s="42" t="s">
        <v>126</v>
      </c>
      <c r="D36" s="42" t="s">
        <v>127</v>
      </c>
      <c r="E36" s="8"/>
      <c r="F36" s="8"/>
      <c r="G36" s="17">
        <f t="shared" si="2"/>
        <v>0</v>
      </c>
    </row>
    <row r="37" spans="1:7" ht="222.75" customHeight="1" x14ac:dyDescent="0.25">
      <c r="A37" s="65">
        <v>6</v>
      </c>
      <c r="B37" s="88" t="s">
        <v>217</v>
      </c>
      <c r="C37" s="89" t="s">
        <v>122</v>
      </c>
      <c r="D37" s="90" t="s">
        <v>98</v>
      </c>
      <c r="E37" s="32"/>
      <c r="F37" s="32" t="str">
        <f t="shared" si="3"/>
        <v/>
      </c>
      <c r="G37" s="17">
        <f t="shared" si="2"/>
        <v>0</v>
      </c>
    </row>
    <row r="38" spans="1:7" ht="165" x14ac:dyDescent="0.25">
      <c r="A38" s="69"/>
      <c r="B38" s="91"/>
      <c r="C38" s="90" t="s">
        <v>99</v>
      </c>
      <c r="D38" s="49" t="s">
        <v>163</v>
      </c>
      <c r="E38" s="32"/>
      <c r="F38" s="32" t="str">
        <f t="shared" si="3"/>
        <v/>
      </c>
      <c r="G38" s="17">
        <f t="shared" si="2"/>
        <v>0</v>
      </c>
    </row>
    <row r="39" spans="1:7" ht="90" x14ac:dyDescent="0.25">
      <c r="A39" s="66"/>
      <c r="B39" s="92"/>
      <c r="C39" s="90" t="s">
        <v>100</v>
      </c>
      <c r="D39" s="49" t="s">
        <v>164</v>
      </c>
      <c r="E39" s="32"/>
      <c r="F39" s="32" t="str">
        <f t="shared" si="3"/>
        <v/>
      </c>
      <c r="G39" s="17">
        <f t="shared" si="2"/>
        <v>0</v>
      </c>
    </row>
    <row r="40" spans="1:7" ht="195" customHeight="1" x14ac:dyDescent="0.25">
      <c r="A40" s="30">
        <v>7</v>
      </c>
      <c r="B40" s="39" t="s">
        <v>218</v>
      </c>
      <c r="C40" s="49" t="s">
        <v>165</v>
      </c>
      <c r="D40" s="31" t="s">
        <v>28</v>
      </c>
      <c r="E40" s="32"/>
      <c r="F40" s="32" t="str">
        <f t="shared" si="3"/>
        <v/>
      </c>
      <c r="G40" s="17">
        <f t="shared" si="2"/>
        <v>0</v>
      </c>
    </row>
    <row r="41" spans="1:7" ht="204.75" customHeight="1" x14ac:dyDescent="0.25">
      <c r="A41" s="30">
        <v>8</v>
      </c>
      <c r="B41" s="34" t="s">
        <v>219</v>
      </c>
      <c r="C41" s="48" t="s">
        <v>166</v>
      </c>
      <c r="D41" s="9" t="s">
        <v>30</v>
      </c>
      <c r="E41" s="8"/>
      <c r="F41" s="8" t="str">
        <f t="shared" si="3"/>
        <v/>
      </c>
      <c r="G41" s="17">
        <f t="shared" si="2"/>
        <v>0</v>
      </c>
    </row>
    <row r="42" spans="1:7" ht="272.25" customHeight="1" x14ac:dyDescent="0.25">
      <c r="A42" s="30">
        <v>9</v>
      </c>
      <c r="B42" s="34" t="s">
        <v>220</v>
      </c>
      <c r="C42" s="48" t="s">
        <v>167</v>
      </c>
      <c r="D42" s="9" t="s">
        <v>29</v>
      </c>
      <c r="E42" s="8"/>
      <c r="F42" s="8" t="str">
        <f>IF(NOT(ISBLANK(E42)),IF(OR(E42=0,E42=1,E42=2),"KTS",IF(E42=3,"OB",IF(E42=4,"SESUAI","ERROR"))),"")</f>
        <v/>
      </c>
      <c r="G42" s="17">
        <f t="shared" si="2"/>
        <v>0</v>
      </c>
    </row>
    <row r="43" spans="1:7" ht="80.25" customHeight="1" x14ac:dyDescent="0.25">
      <c r="A43" s="30">
        <v>10</v>
      </c>
      <c r="B43" s="37" t="s">
        <v>221</v>
      </c>
      <c r="C43" s="45" t="s">
        <v>97</v>
      </c>
      <c r="D43" s="19"/>
      <c r="E43" s="19"/>
      <c r="F43" s="19"/>
      <c r="G43" s="17">
        <f t="shared" si="2"/>
        <v>0</v>
      </c>
    </row>
    <row r="44" spans="1:7" ht="16.5" customHeight="1" x14ac:dyDescent="0.25">
      <c r="A44" s="62" t="s">
        <v>6</v>
      </c>
      <c r="B44" s="62"/>
      <c r="C44" s="62"/>
      <c r="D44" s="62"/>
      <c r="E44" s="11" t="e">
        <f>MODE((E33:E42),1)</f>
        <v>#N/A</v>
      </c>
      <c r="F44" s="11" t="e">
        <f>IF(NOT(ISBLANK(E44)),IF(OR(E44=0,E44=1,E44=2),"KTS",IF(E44=3,"OB",IF(E44=4,"SESUAI","ERROR"))),"")</f>
        <v>#N/A</v>
      </c>
      <c r="G44" s="16">
        <f>AVERAGE(G33:G43)</f>
        <v>0</v>
      </c>
    </row>
    <row r="45" spans="1:7" x14ac:dyDescent="0.25">
      <c r="A45" s="12"/>
      <c r="B45" s="12"/>
      <c r="C45" s="12"/>
      <c r="D45" s="12"/>
      <c r="E45" s="12"/>
      <c r="F45" s="12"/>
      <c r="G45" s="12"/>
    </row>
    <row r="46" spans="1:7" x14ac:dyDescent="0.25">
      <c r="A46" s="6" t="s">
        <v>4</v>
      </c>
      <c r="B46" s="6" t="s">
        <v>17</v>
      </c>
      <c r="C46" s="6" t="s">
        <v>18</v>
      </c>
      <c r="D46" s="6" t="s">
        <v>19</v>
      </c>
      <c r="E46" s="6" t="s">
        <v>20</v>
      </c>
      <c r="F46" s="6" t="s">
        <v>21</v>
      </c>
      <c r="G46" s="6" t="s">
        <v>22</v>
      </c>
    </row>
    <row r="47" spans="1:7" ht="281.25" customHeight="1" x14ac:dyDescent="0.25">
      <c r="A47" s="30">
        <v>11</v>
      </c>
      <c r="B47" s="63" t="s">
        <v>153</v>
      </c>
      <c r="C47" s="46" t="s">
        <v>132</v>
      </c>
      <c r="D47" s="46" t="s">
        <v>130</v>
      </c>
      <c r="E47" s="8"/>
      <c r="F47" s="8" t="str">
        <f>IF(NOT(ISBLANK(E47)),IF(OR(E47=0,E47=1,E47=2),"KTS",IF(E47=3,"OB",IF(E47=4,"SESUAI","ERROR"))),"")</f>
        <v/>
      </c>
      <c r="G47" s="17">
        <f>E47/4</f>
        <v>0</v>
      </c>
    </row>
    <row r="48" spans="1:7" ht="63" customHeight="1" x14ac:dyDescent="0.25">
      <c r="A48" s="41">
        <v>12</v>
      </c>
      <c r="B48" s="76"/>
      <c r="C48" s="46" t="s">
        <v>133</v>
      </c>
      <c r="D48" s="48" t="s">
        <v>168</v>
      </c>
      <c r="E48" s="8"/>
      <c r="F48" s="8"/>
      <c r="G48" s="17">
        <f>E48/4</f>
        <v>0</v>
      </c>
    </row>
    <row r="49" spans="1:7" ht="35.25" customHeight="1" x14ac:dyDescent="0.25">
      <c r="A49" s="41">
        <v>13</v>
      </c>
      <c r="B49" s="64"/>
      <c r="C49" s="46" t="s">
        <v>134</v>
      </c>
      <c r="D49" s="46" t="s">
        <v>131</v>
      </c>
      <c r="E49" s="8"/>
      <c r="F49" s="8"/>
      <c r="G49" s="17">
        <f>E49/4</f>
        <v>0</v>
      </c>
    </row>
    <row r="50" spans="1:7" ht="57" customHeight="1" x14ac:dyDescent="0.25">
      <c r="A50" s="65">
        <v>14</v>
      </c>
      <c r="B50" s="63" t="s">
        <v>222</v>
      </c>
      <c r="C50" s="42" t="s">
        <v>105</v>
      </c>
      <c r="D50" s="48" t="s">
        <v>31</v>
      </c>
      <c r="E50" s="8"/>
      <c r="F50" s="8" t="str">
        <f t="shared" ref="F50:F53" si="4">IF(NOT(ISBLANK(E50)),IF(OR(E50=0,E50=1,E50=2),"KTS",IF(E50=3,"OB",IF(E50=4,"SESUAI","ERROR"))),"")</f>
        <v/>
      </c>
      <c r="G50" s="17">
        <f t="shared" ref="G50:G53" si="5">E50/4</f>
        <v>0</v>
      </c>
    </row>
    <row r="51" spans="1:7" ht="102.75" customHeight="1" x14ac:dyDescent="0.25">
      <c r="A51" s="66"/>
      <c r="B51" s="64"/>
      <c r="C51" s="42" t="s">
        <v>32</v>
      </c>
      <c r="D51" s="48" t="s">
        <v>169</v>
      </c>
      <c r="E51" s="8"/>
      <c r="F51" s="8" t="str">
        <f t="shared" si="4"/>
        <v/>
      </c>
      <c r="G51" s="17">
        <f t="shared" si="5"/>
        <v>0</v>
      </c>
    </row>
    <row r="52" spans="1:7" ht="116.25" customHeight="1" x14ac:dyDescent="0.25">
      <c r="A52" s="65">
        <v>15</v>
      </c>
      <c r="B52" s="63" t="s">
        <v>223</v>
      </c>
      <c r="C52" s="46" t="s">
        <v>135</v>
      </c>
      <c r="D52" s="46" t="s">
        <v>136</v>
      </c>
      <c r="E52" s="8"/>
      <c r="F52" s="8" t="str">
        <f t="shared" si="4"/>
        <v/>
      </c>
      <c r="G52" s="17">
        <f t="shared" si="5"/>
        <v>0</v>
      </c>
    </row>
    <row r="53" spans="1:7" ht="45" x14ac:dyDescent="0.25">
      <c r="A53" s="66"/>
      <c r="B53" s="64"/>
      <c r="C53" s="42" t="s">
        <v>106</v>
      </c>
      <c r="D53" s="46" t="s">
        <v>137</v>
      </c>
      <c r="E53" s="8"/>
      <c r="F53" s="8" t="str">
        <f t="shared" si="4"/>
        <v/>
      </c>
      <c r="G53" s="17">
        <f t="shared" si="5"/>
        <v>0</v>
      </c>
    </row>
    <row r="54" spans="1:7" x14ac:dyDescent="0.25">
      <c r="A54" s="62" t="s">
        <v>6</v>
      </c>
      <c r="B54" s="62"/>
      <c r="C54" s="62"/>
      <c r="D54" s="62"/>
      <c r="E54" s="11" t="e">
        <f>MODE((E47:E53),1)</f>
        <v>#N/A</v>
      </c>
      <c r="F54" s="11" t="e">
        <f>IF(NOT(ISBLANK(E54)),IF(OR(E54=0,E54=1,E54=2),"KTS",IF(E54=3,"OB",IF(E54=4,"SESUAI","ERROR"))),"")</f>
        <v>#N/A</v>
      </c>
      <c r="G54" s="16">
        <f>AVERAGE(G47:G53)</f>
        <v>0</v>
      </c>
    </row>
    <row r="55" spans="1:7" x14ac:dyDescent="0.25">
      <c r="A55" s="12"/>
      <c r="B55" s="12"/>
      <c r="C55" s="12"/>
      <c r="D55" s="12"/>
      <c r="E55" s="12"/>
      <c r="F55" s="12"/>
      <c r="G55" s="12"/>
    </row>
    <row r="56" spans="1:7" x14ac:dyDescent="0.25">
      <c r="A56" s="6" t="s">
        <v>4</v>
      </c>
      <c r="B56" s="6" t="s">
        <v>17</v>
      </c>
      <c r="C56" s="6" t="s">
        <v>18</v>
      </c>
      <c r="D56" s="6" t="s">
        <v>19</v>
      </c>
      <c r="E56" s="6" t="s">
        <v>20</v>
      </c>
      <c r="F56" s="6" t="s">
        <v>21</v>
      </c>
      <c r="G56" s="6" t="s">
        <v>22</v>
      </c>
    </row>
    <row r="57" spans="1:7" ht="165" customHeight="1" x14ac:dyDescent="0.25">
      <c r="A57" s="30">
        <v>16</v>
      </c>
      <c r="B57" s="34" t="s">
        <v>154</v>
      </c>
      <c r="C57" s="42" t="s">
        <v>103</v>
      </c>
      <c r="D57" s="46" t="s">
        <v>138</v>
      </c>
      <c r="E57" s="8"/>
      <c r="F57" s="8" t="str">
        <f>IF(NOT(ISBLANK(E57)),IF(OR(E57=0,E57=1,E57=2),"KTS",IF(E57=3,"OB",IF(E57=4,"SESUAI","ERROR"))),"")</f>
        <v/>
      </c>
      <c r="G57" s="17">
        <f>E57/4</f>
        <v>0</v>
      </c>
    </row>
    <row r="58" spans="1:7" ht="150" x14ac:dyDescent="0.25">
      <c r="A58" s="30">
        <v>17</v>
      </c>
      <c r="B58" s="9"/>
      <c r="C58" s="9" t="s">
        <v>33</v>
      </c>
      <c r="D58" s="9" t="s">
        <v>34</v>
      </c>
      <c r="E58" s="8"/>
      <c r="F58" s="8" t="str">
        <f t="shared" ref="F58:F118" si="6">IF(NOT(ISBLANK(E58)),IF(OR(E58=0,E58=1,E58=2),"KTS",IF(E58=3,"OB",IF(E58=4,"SESUAI","ERROR"))),"")</f>
        <v/>
      </c>
      <c r="G58" s="17">
        <f t="shared" ref="G58:G118" si="7">E58/4</f>
        <v>0</v>
      </c>
    </row>
    <row r="59" spans="1:7" ht="81" customHeight="1" x14ac:dyDescent="0.25">
      <c r="A59" s="30">
        <v>18</v>
      </c>
      <c r="B59" s="9"/>
      <c r="C59" s="46" t="s">
        <v>139</v>
      </c>
      <c r="D59" s="46" t="s">
        <v>140</v>
      </c>
      <c r="E59" s="8"/>
      <c r="F59" s="8" t="str">
        <f t="shared" si="6"/>
        <v/>
      </c>
      <c r="G59" s="17">
        <f t="shared" si="7"/>
        <v>0</v>
      </c>
    </row>
    <row r="60" spans="1:7" ht="60" x14ac:dyDescent="0.25">
      <c r="A60" s="30">
        <v>19</v>
      </c>
      <c r="B60" s="31"/>
      <c r="C60" s="42" t="s">
        <v>108</v>
      </c>
      <c r="D60" s="9" t="s">
        <v>35</v>
      </c>
      <c r="E60" s="8"/>
      <c r="F60" s="8" t="str">
        <f t="shared" si="6"/>
        <v/>
      </c>
      <c r="G60" s="17">
        <f t="shared" si="7"/>
        <v>0</v>
      </c>
    </row>
    <row r="61" spans="1:7" ht="120" x14ac:dyDescent="0.25">
      <c r="A61" s="30">
        <v>20</v>
      </c>
      <c r="B61" s="31"/>
      <c r="C61" s="9" t="s">
        <v>36</v>
      </c>
      <c r="D61" s="9" t="s">
        <v>37</v>
      </c>
      <c r="E61" s="8"/>
      <c r="F61" s="8" t="str">
        <f t="shared" si="6"/>
        <v/>
      </c>
      <c r="G61" s="17">
        <f t="shared" si="7"/>
        <v>0</v>
      </c>
    </row>
    <row r="62" spans="1:7" ht="409.6" customHeight="1" x14ac:dyDescent="0.25">
      <c r="A62" s="30">
        <v>21</v>
      </c>
      <c r="B62" s="34" t="s">
        <v>155</v>
      </c>
      <c r="C62" s="48" t="s">
        <v>107</v>
      </c>
      <c r="D62" s="48" t="s">
        <v>170</v>
      </c>
      <c r="E62" s="8"/>
      <c r="F62" s="8" t="str">
        <f t="shared" si="6"/>
        <v/>
      </c>
      <c r="G62" s="17">
        <f t="shared" si="7"/>
        <v>0</v>
      </c>
    </row>
    <row r="63" spans="1:7" ht="201" customHeight="1" x14ac:dyDescent="0.25">
      <c r="A63" s="30">
        <v>22</v>
      </c>
      <c r="B63" s="34"/>
      <c r="C63" s="46" t="s">
        <v>142</v>
      </c>
      <c r="D63" s="48" t="s">
        <v>171</v>
      </c>
      <c r="E63" s="8"/>
      <c r="F63" s="8"/>
      <c r="G63" s="17"/>
    </row>
    <row r="64" spans="1:7" ht="210" x14ac:dyDescent="0.25">
      <c r="A64" s="30">
        <v>23</v>
      </c>
      <c r="B64" s="9"/>
      <c r="C64" s="9" t="s">
        <v>38</v>
      </c>
      <c r="D64" s="48" t="s">
        <v>172</v>
      </c>
      <c r="E64" s="8"/>
      <c r="F64" s="8" t="str">
        <f t="shared" si="6"/>
        <v/>
      </c>
      <c r="G64" s="17">
        <f t="shared" si="7"/>
        <v>0</v>
      </c>
    </row>
    <row r="65" spans="1:7" ht="297.75" customHeight="1" x14ac:dyDescent="0.25">
      <c r="A65" s="30">
        <v>24</v>
      </c>
      <c r="B65" s="9"/>
      <c r="C65" s="46" t="s">
        <v>141</v>
      </c>
      <c r="D65" s="48" t="s">
        <v>173</v>
      </c>
      <c r="E65" s="8"/>
      <c r="F65" s="8" t="str">
        <f t="shared" si="6"/>
        <v/>
      </c>
      <c r="G65" s="17">
        <f t="shared" si="7"/>
        <v>0</v>
      </c>
    </row>
    <row r="66" spans="1:7" ht="105" x14ac:dyDescent="0.25">
      <c r="A66" s="30">
        <v>25</v>
      </c>
      <c r="B66" s="9"/>
      <c r="C66" s="9" t="s">
        <v>39</v>
      </c>
      <c r="D66" s="46" t="s">
        <v>143</v>
      </c>
      <c r="E66" s="8"/>
      <c r="F66" s="8" t="str">
        <f t="shared" si="6"/>
        <v/>
      </c>
      <c r="G66" s="17">
        <f t="shared" si="7"/>
        <v>0</v>
      </c>
    </row>
    <row r="67" spans="1:7" ht="270" x14ac:dyDescent="0.25">
      <c r="A67" s="30">
        <v>26</v>
      </c>
      <c r="B67" s="9"/>
      <c r="C67" s="9" t="s">
        <v>40</v>
      </c>
      <c r="D67" s="48" t="s">
        <v>144</v>
      </c>
      <c r="E67" s="8"/>
      <c r="F67" s="8" t="str">
        <f t="shared" si="6"/>
        <v/>
      </c>
      <c r="G67" s="17">
        <f t="shared" si="7"/>
        <v>0</v>
      </c>
    </row>
    <row r="68" spans="1:7" ht="60" x14ac:dyDescent="0.25">
      <c r="A68" s="30">
        <v>27</v>
      </c>
      <c r="B68" s="34" t="s">
        <v>41</v>
      </c>
      <c r="C68" s="48" t="s">
        <v>175</v>
      </c>
      <c r="D68" s="48" t="s">
        <v>174</v>
      </c>
      <c r="E68" s="8"/>
      <c r="F68" s="8" t="str">
        <f t="shared" si="6"/>
        <v/>
      </c>
      <c r="G68" s="17">
        <f t="shared" si="7"/>
        <v>0</v>
      </c>
    </row>
    <row r="69" spans="1:7" ht="174.75" customHeight="1" x14ac:dyDescent="0.25">
      <c r="A69" s="30">
        <v>28</v>
      </c>
      <c r="B69" s="34" t="s">
        <v>224</v>
      </c>
      <c r="C69" s="9" t="s">
        <v>42</v>
      </c>
      <c r="D69" s="9" t="s">
        <v>43</v>
      </c>
      <c r="E69" s="8"/>
      <c r="F69" s="8" t="str">
        <f t="shared" si="6"/>
        <v/>
      </c>
      <c r="G69" s="17">
        <f t="shared" si="7"/>
        <v>0</v>
      </c>
    </row>
    <row r="70" spans="1:7" ht="120" x14ac:dyDescent="0.25">
      <c r="A70" s="30">
        <v>29</v>
      </c>
      <c r="B70" s="9"/>
      <c r="C70" s="9" t="s">
        <v>45</v>
      </c>
      <c r="D70" s="9" t="s">
        <v>44</v>
      </c>
      <c r="E70" s="8"/>
      <c r="F70" s="8" t="str">
        <f t="shared" si="6"/>
        <v/>
      </c>
      <c r="G70" s="17">
        <f t="shared" si="7"/>
        <v>0</v>
      </c>
    </row>
    <row r="71" spans="1:7" x14ac:dyDescent="0.25">
      <c r="A71" s="62" t="s">
        <v>6</v>
      </c>
      <c r="B71" s="62"/>
      <c r="C71" s="62"/>
      <c r="D71" s="62"/>
      <c r="E71" s="11" t="e">
        <f>MODE((E57:E70),1)</f>
        <v>#N/A</v>
      </c>
      <c r="F71" s="11" t="e">
        <f>IF(NOT(ISBLANK(E71)),IF(OR(E71=0,E71=1,E71=2),"KTS",IF(E71=3,"OB",IF(E71=4,"SESUAI","ERROR"))),"")</f>
        <v>#N/A</v>
      </c>
      <c r="G71" s="16">
        <f>AVERAGE(G57:G70)</f>
        <v>0</v>
      </c>
    </row>
    <row r="72" spans="1:7" x14ac:dyDescent="0.25">
      <c r="A72" s="12"/>
      <c r="B72" s="12"/>
      <c r="C72" s="12"/>
      <c r="D72" s="12"/>
      <c r="E72" s="12"/>
      <c r="F72" s="8"/>
      <c r="G72" s="17"/>
    </row>
    <row r="73" spans="1:7" x14ac:dyDescent="0.25">
      <c r="A73" s="6" t="s">
        <v>4</v>
      </c>
      <c r="B73" s="6" t="s">
        <v>17</v>
      </c>
      <c r="C73" s="6" t="s">
        <v>18</v>
      </c>
      <c r="D73" s="6" t="s">
        <v>19</v>
      </c>
      <c r="E73" s="6" t="s">
        <v>20</v>
      </c>
      <c r="F73" s="6" t="s">
        <v>21</v>
      </c>
      <c r="G73" s="6" t="s">
        <v>22</v>
      </c>
    </row>
    <row r="74" spans="1:7" ht="203.25" customHeight="1" x14ac:dyDescent="0.25">
      <c r="A74" s="30">
        <v>30</v>
      </c>
      <c r="B74" s="34" t="s">
        <v>156</v>
      </c>
      <c r="C74" s="42" t="s">
        <v>109</v>
      </c>
      <c r="D74" s="48" t="s">
        <v>176</v>
      </c>
      <c r="E74" s="8"/>
      <c r="F74" s="8" t="str">
        <f t="shared" si="6"/>
        <v/>
      </c>
      <c r="G74" s="17">
        <f t="shared" si="7"/>
        <v>0</v>
      </c>
    </row>
    <row r="75" spans="1:7" ht="65.25" customHeight="1" x14ac:dyDescent="0.25">
      <c r="A75" s="30">
        <v>31</v>
      </c>
      <c r="B75" s="12"/>
      <c r="C75" s="9" t="s">
        <v>46</v>
      </c>
      <c r="D75" s="48" t="s">
        <v>177</v>
      </c>
      <c r="E75" s="8"/>
      <c r="F75" s="8" t="str">
        <f t="shared" si="6"/>
        <v/>
      </c>
      <c r="G75" s="17">
        <f t="shared" si="7"/>
        <v>0</v>
      </c>
    </row>
    <row r="76" spans="1:7" ht="75" x14ac:dyDescent="0.25">
      <c r="A76" s="30">
        <v>32</v>
      </c>
      <c r="B76" s="9"/>
      <c r="C76" s="42" t="s">
        <v>110</v>
      </c>
      <c r="D76" s="9" t="s">
        <v>47</v>
      </c>
      <c r="E76" s="8"/>
      <c r="F76" s="8" t="str">
        <f t="shared" si="6"/>
        <v/>
      </c>
      <c r="G76" s="17">
        <f t="shared" si="7"/>
        <v>0</v>
      </c>
    </row>
    <row r="77" spans="1:7" ht="107.25" customHeight="1" x14ac:dyDescent="0.25">
      <c r="A77" s="30">
        <v>33</v>
      </c>
      <c r="B77" s="9"/>
      <c r="C77" s="9" t="s">
        <v>48</v>
      </c>
      <c r="D77" s="48" t="s">
        <v>178</v>
      </c>
      <c r="E77" s="8"/>
      <c r="F77" s="8" t="str">
        <f t="shared" si="6"/>
        <v/>
      </c>
      <c r="G77" s="17">
        <f t="shared" si="7"/>
        <v>0</v>
      </c>
    </row>
    <row r="78" spans="1:7" ht="66.75" customHeight="1" x14ac:dyDescent="0.25">
      <c r="A78" s="30">
        <v>34</v>
      </c>
      <c r="B78" s="9"/>
      <c r="C78" s="9" t="s">
        <v>49</v>
      </c>
      <c r="D78" s="9" t="s">
        <v>50</v>
      </c>
      <c r="E78" s="8"/>
      <c r="F78" s="8" t="str">
        <f t="shared" si="6"/>
        <v/>
      </c>
      <c r="G78" s="17">
        <f t="shared" si="7"/>
        <v>0</v>
      </c>
    </row>
    <row r="79" spans="1:7" ht="171" customHeight="1" x14ac:dyDescent="0.25">
      <c r="A79" s="40">
        <v>35</v>
      </c>
      <c r="B79" s="44" t="s">
        <v>157</v>
      </c>
      <c r="C79" s="9" t="s">
        <v>51</v>
      </c>
      <c r="D79" s="9" t="s">
        <v>52</v>
      </c>
      <c r="E79" s="8"/>
      <c r="F79" s="8" t="str">
        <f>IF(NOT(ISBLANK(E79)),IF(OR(E79=0,E79=1,E79=2),"KTS",IF(E79=3,"OB",IF(E79=4,"SESUAI","ERROR"))),"")</f>
        <v/>
      </c>
      <c r="G79" s="17">
        <f>E79/4</f>
        <v>0</v>
      </c>
    </row>
    <row r="80" spans="1:7" x14ac:dyDescent="0.25">
      <c r="A80" s="62" t="s">
        <v>6</v>
      </c>
      <c r="B80" s="62"/>
      <c r="C80" s="62"/>
      <c r="D80" s="62"/>
      <c r="E80" s="11" t="e">
        <f>MODE((E74:E79),1)</f>
        <v>#N/A</v>
      </c>
      <c r="F80" s="11" t="e">
        <f>IF(NOT(ISBLANK(E80)),IF(OR(E80=0,E80=1,E80=2),"KTS",IF(E80=3,"OB",IF(E80=4,"SESUAI","ERROR"))),"")</f>
        <v>#N/A</v>
      </c>
      <c r="G80" s="16">
        <f>AVERAGE(G74:G79)</f>
        <v>0</v>
      </c>
    </row>
    <row r="81" spans="1:7" x14ac:dyDescent="0.25">
      <c r="A81" s="12"/>
      <c r="B81" s="12"/>
      <c r="C81" s="12"/>
      <c r="D81" s="12"/>
      <c r="E81" s="12"/>
      <c r="F81" s="8"/>
      <c r="G81" s="17"/>
    </row>
    <row r="82" spans="1:7" x14ac:dyDescent="0.25">
      <c r="A82" s="6" t="s">
        <v>4</v>
      </c>
      <c r="B82" s="6" t="s">
        <v>17</v>
      </c>
      <c r="C82" s="6" t="s">
        <v>18</v>
      </c>
      <c r="D82" s="6" t="s">
        <v>19</v>
      </c>
      <c r="E82" s="6" t="s">
        <v>20</v>
      </c>
      <c r="F82" s="6" t="s">
        <v>21</v>
      </c>
      <c r="G82" s="6" t="s">
        <v>22</v>
      </c>
    </row>
    <row r="83" spans="1:7" ht="170.25" customHeight="1" x14ac:dyDescent="0.25">
      <c r="A83" s="7">
        <v>36</v>
      </c>
      <c r="B83" s="37" t="s">
        <v>158</v>
      </c>
      <c r="C83" s="29" t="s">
        <v>101</v>
      </c>
      <c r="D83" s="9" t="s">
        <v>9</v>
      </c>
      <c r="E83" s="8"/>
      <c r="F83" s="8" t="str">
        <f t="shared" si="6"/>
        <v/>
      </c>
      <c r="G83" s="17">
        <f t="shared" si="7"/>
        <v>0</v>
      </c>
    </row>
    <row r="84" spans="1:7" ht="91.5" customHeight="1" x14ac:dyDescent="0.25">
      <c r="A84" s="7">
        <v>37</v>
      </c>
      <c r="B84" s="12"/>
      <c r="C84" s="9" t="s">
        <v>53</v>
      </c>
      <c r="D84" s="9" t="s">
        <v>54</v>
      </c>
      <c r="E84" s="8"/>
      <c r="F84" s="8" t="str">
        <f t="shared" si="6"/>
        <v/>
      </c>
      <c r="G84" s="17">
        <f t="shared" si="7"/>
        <v>0</v>
      </c>
    </row>
    <row r="85" spans="1:7" ht="94.5" customHeight="1" x14ac:dyDescent="0.25">
      <c r="A85" s="7">
        <v>38</v>
      </c>
      <c r="B85" s="9"/>
      <c r="C85" s="9" t="s">
        <v>56</v>
      </c>
      <c r="D85" s="9" t="s">
        <v>55</v>
      </c>
      <c r="E85" s="8"/>
      <c r="F85" s="8" t="str">
        <f t="shared" si="6"/>
        <v/>
      </c>
      <c r="G85" s="17">
        <f t="shared" si="7"/>
        <v>0</v>
      </c>
    </row>
    <row r="86" spans="1:7" ht="181.5" customHeight="1" x14ac:dyDescent="0.25">
      <c r="A86" s="7">
        <v>39</v>
      </c>
      <c r="B86" s="34" t="s">
        <v>225</v>
      </c>
      <c r="C86" s="9" t="s">
        <v>57</v>
      </c>
      <c r="D86" s="9" t="s">
        <v>58</v>
      </c>
      <c r="E86" s="8"/>
      <c r="F86" s="8" t="str">
        <f t="shared" si="6"/>
        <v/>
      </c>
      <c r="G86" s="17">
        <f t="shared" si="7"/>
        <v>0</v>
      </c>
    </row>
    <row r="87" spans="1:7" ht="135.75" customHeight="1" x14ac:dyDescent="0.25">
      <c r="A87" s="7">
        <v>40</v>
      </c>
      <c r="B87" s="63" t="s">
        <v>226</v>
      </c>
      <c r="C87" s="29" t="s">
        <v>102</v>
      </c>
      <c r="D87" s="42" t="s">
        <v>128</v>
      </c>
      <c r="E87" s="8"/>
      <c r="F87" s="8" t="str">
        <f t="shared" si="6"/>
        <v/>
      </c>
      <c r="G87" s="17">
        <f t="shared" si="7"/>
        <v>0</v>
      </c>
    </row>
    <row r="88" spans="1:7" ht="74.25" customHeight="1" x14ac:dyDescent="0.25">
      <c r="A88" s="30">
        <v>41</v>
      </c>
      <c r="B88" s="64"/>
      <c r="C88" s="31" t="s">
        <v>59</v>
      </c>
      <c r="D88" s="31" t="s">
        <v>11</v>
      </c>
      <c r="E88" s="32"/>
      <c r="F88" s="32" t="str">
        <f t="shared" si="6"/>
        <v/>
      </c>
      <c r="G88" s="33">
        <f t="shared" si="7"/>
        <v>0</v>
      </c>
    </row>
    <row r="89" spans="1:7" ht="181.5" customHeight="1" x14ac:dyDescent="0.25">
      <c r="A89" s="7">
        <v>42</v>
      </c>
      <c r="B89" s="36" t="s">
        <v>227</v>
      </c>
      <c r="C89" s="9" t="s">
        <v>60</v>
      </c>
      <c r="D89" s="9" t="s">
        <v>61</v>
      </c>
      <c r="E89" s="8"/>
      <c r="F89" s="8" t="str">
        <f t="shared" si="6"/>
        <v/>
      </c>
      <c r="G89" s="17">
        <f t="shared" si="7"/>
        <v>0</v>
      </c>
    </row>
    <row r="90" spans="1:7" ht="107.25" customHeight="1" x14ac:dyDescent="0.25">
      <c r="A90" s="7">
        <v>43</v>
      </c>
      <c r="B90" s="9"/>
      <c r="C90" s="9" t="s">
        <v>62</v>
      </c>
      <c r="D90" s="9" t="s">
        <v>63</v>
      </c>
      <c r="E90" s="8"/>
      <c r="F90" s="8" t="str">
        <f t="shared" si="6"/>
        <v/>
      </c>
      <c r="G90" s="17">
        <f t="shared" si="7"/>
        <v>0</v>
      </c>
    </row>
    <row r="91" spans="1:7" ht="168" customHeight="1" x14ac:dyDescent="0.25">
      <c r="A91" s="7">
        <v>44</v>
      </c>
      <c r="B91" s="9"/>
      <c r="C91" s="46" t="s">
        <v>145</v>
      </c>
      <c r="D91" s="9" t="s">
        <v>64</v>
      </c>
      <c r="E91" s="8"/>
      <c r="F91" s="8" t="str">
        <f t="shared" si="6"/>
        <v/>
      </c>
      <c r="G91" s="17">
        <f t="shared" si="7"/>
        <v>0</v>
      </c>
    </row>
    <row r="92" spans="1:7" ht="98.25" customHeight="1" x14ac:dyDescent="0.25">
      <c r="A92" s="7">
        <v>46</v>
      </c>
      <c r="B92" s="9"/>
      <c r="C92" s="48" t="s">
        <v>65</v>
      </c>
      <c r="D92" s="9" t="s">
        <v>66</v>
      </c>
      <c r="E92" s="8"/>
      <c r="F92" s="8" t="str">
        <f t="shared" si="6"/>
        <v/>
      </c>
      <c r="G92" s="17">
        <f t="shared" si="7"/>
        <v>0</v>
      </c>
    </row>
    <row r="93" spans="1:7" ht="82.5" customHeight="1" x14ac:dyDescent="0.25">
      <c r="A93" s="7">
        <v>48</v>
      </c>
      <c r="B93" s="34" t="s">
        <v>228</v>
      </c>
      <c r="C93" s="9" t="s">
        <v>10</v>
      </c>
      <c r="D93" s="9" t="s">
        <v>67</v>
      </c>
      <c r="E93" s="8"/>
      <c r="F93" s="8" t="str">
        <f t="shared" si="6"/>
        <v/>
      </c>
      <c r="G93" s="17">
        <f t="shared" si="7"/>
        <v>0</v>
      </c>
    </row>
    <row r="94" spans="1:7" ht="69" customHeight="1" x14ac:dyDescent="0.25">
      <c r="A94" s="7">
        <v>49</v>
      </c>
      <c r="B94" s="34" t="s">
        <v>229</v>
      </c>
      <c r="C94" s="48" t="s">
        <v>179</v>
      </c>
      <c r="D94" s="48" t="s">
        <v>180</v>
      </c>
      <c r="E94" s="8"/>
      <c r="F94" s="8" t="str">
        <f t="shared" si="6"/>
        <v/>
      </c>
      <c r="G94" s="17">
        <f t="shared" si="7"/>
        <v>0</v>
      </c>
    </row>
    <row r="95" spans="1:7" ht="52.5" customHeight="1" x14ac:dyDescent="0.25">
      <c r="A95" s="7">
        <v>50</v>
      </c>
      <c r="B95" s="9"/>
      <c r="C95" s="48" t="s">
        <v>181</v>
      </c>
      <c r="D95" s="48" t="s">
        <v>182</v>
      </c>
      <c r="E95" s="8"/>
      <c r="F95" s="8" t="str">
        <f t="shared" si="6"/>
        <v/>
      </c>
      <c r="G95" s="17">
        <f t="shared" si="7"/>
        <v>0</v>
      </c>
    </row>
    <row r="96" spans="1:7" ht="52.5" customHeight="1" x14ac:dyDescent="0.25">
      <c r="A96" s="7">
        <v>51</v>
      </c>
      <c r="B96" s="9"/>
      <c r="C96" s="48" t="s">
        <v>183</v>
      </c>
      <c r="D96" s="48" t="s">
        <v>184</v>
      </c>
      <c r="E96" s="8"/>
      <c r="F96" s="8"/>
      <c r="G96" s="17">
        <f t="shared" si="7"/>
        <v>0</v>
      </c>
    </row>
    <row r="97" spans="1:7" ht="52.5" customHeight="1" x14ac:dyDescent="0.25">
      <c r="A97" s="7">
        <v>52</v>
      </c>
      <c r="B97" s="9"/>
      <c r="C97" s="48" t="s">
        <v>185</v>
      </c>
      <c r="D97" s="48" t="s">
        <v>186</v>
      </c>
      <c r="E97" s="8"/>
      <c r="F97" s="8"/>
      <c r="G97" s="17">
        <f t="shared" si="7"/>
        <v>0</v>
      </c>
    </row>
    <row r="98" spans="1:7" ht="52.5" customHeight="1" x14ac:dyDescent="0.25">
      <c r="A98" s="7">
        <v>53</v>
      </c>
      <c r="B98" s="9"/>
      <c r="C98" s="48" t="s">
        <v>187</v>
      </c>
      <c r="D98" s="48" t="s">
        <v>188</v>
      </c>
      <c r="E98" s="8"/>
      <c r="F98" s="8"/>
      <c r="G98" s="17">
        <f t="shared" si="7"/>
        <v>0</v>
      </c>
    </row>
    <row r="99" spans="1:7" ht="99" customHeight="1" x14ac:dyDescent="0.25">
      <c r="A99" s="7">
        <v>54</v>
      </c>
      <c r="B99" s="34" t="s">
        <v>68</v>
      </c>
      <c r="C99" s="9" t="s">
        <v>69</v>
      </c>
      <c r="D99" s="46" t="s">
        <v>146</v>
      </c>
      <c r="E99" s="8"/>
      <c r="F99" s="8" t="str">
        <f t="shared" si="6"/>
        <v/>
      </c>
      <c r="G99" s="17">
        <f t="shared" si="7"/>
        <v>0</v>
      </c>
    </row>
    <row r="100" spans="1:7" ht="157.5" customHeight="1" x14ac:dyDescent="0.25">
      <c r="A100" s="7">
        <v>55</v>
      </c>
      <c r="B100" s="34" t="s">
        <v>230</v>
      </c>
      <c r="C100" s="9" t="s">
        <v>70</v>
      </c>
      <c r="D100" s="9" t="s">
        <v>71</v>
      </c>
      <c r="E100" s="8"/>
      <c r="F100" s="8" t="str">
        <f t="shared" si="6"/>
        <v/>
      </c>
      <c r="G100" s="17">
        <f t="shared" si="7"/>
        <v>0</v>
      </c>
    </row>
    <row r="101" spans="1:7" ht="162" customHeight="1" x14ac:dyDescent="0.25">
      <c r="A101" s="7">
        <v>56</v>
      </c>
      <c r="B101" s="38" t="s">
        <v>231</v>
      </c>
      <c r="C101" s="9" t="s">
        <v>72</v>
      </c>
      <c r="D101" s="48" t="s">
        <v>111</v>
      </c>
      <c r="E101" s="8"/>
      <c r="F101" s="8" t="str">
        <f t="shared" si="6"/>
        <v/>
      </c>
      <c r="G101" s="17">
        <f t="shared" si="7"/>
        <v>0</v>
      </c>
    </row>
    <row r="102" spans="1:7" ht="91.5" customHeight="1" x14ac:dyDescent="0.25">
      <c r="A102" s="7">
        <v>57</v>
      </c>
      <c r="B102" s="9"/>
      <c r="C102" s="9" t="s">
        <v>73</v>
      </c>
      <c r="D102" s="9" t="s">
        <v>74</v>
      </c>
      <c r="E102" s="8"/>
      <c r="F102" s="8" t="str">
        <f t="shared" si="6"/>
        <v/>
      </c>
      <c r="G102" s="17">
        <f t="shared" si="7"/>
        <v>0</v>
      </c>
    </row>
    <row r="103" spans="1:7" x14ac:dyDescent="0.25">
      <c r="A103" s="62" t="s">
        <v>6</v>
      </c>
      <c r="B103" s="62"/>
      <c r="C103" s="62"/>
      <c r="D103" s="62"/>
      <c r="E103" s="11" t="e">
        <f>MODE((E83:E102),1)</f>
        <v>#N/A</v>
      </c>
      <c r="F103" s="11" t="e">
        <f>IF(NOT(ISBLANK(E103)),IF(OR(E103=0,E103=1,E103=2),"KTS",IF(E103=3,"OB",IF(E103=4,"SESUAI","ERROR"))),"")</f>
        <v>#N/A</v>
      </c>
      <c r="G103" s="16">
        <f>AVERAGE(G83:G102)</f>
        <v>0</v>
      </c>
    </row>
    <row r="104" spans="1:7" x14ac:dyDescent="0.25">
      <c r="A104" s="12"/>
      <c r="B104" s="12"/>
      <c r="C104" s="12"/>
      <c r="D104" s="12"/>
      <c r="E104" s="12"/>
      <c r="F104" s="8"/>
      <c r="G104" s="17"/>
    </row>
    <row r="105" spans="1:7" x14ac:dyDescent="0.25">
      <c r="A105" s="6" t="s">
        <v>4</v>
      </c>
      <c r="B105" s="6" t="s">
        <v>17</v>
      </c>
      <c r="C105" s="6" t="s">
        <v>18</v>
      </c>
      <c r="D105" s="6" t="s">
        <v>19</v>
      </c>
      <c r="E105" s="6" t="s">
        <v>20</v>
      </c>
      <c r="F105" s="6" t="s">
        <v>21</v>
      </c>
      <c r="G105" s="6" t="s">
        <v>22</v>
      </c>
    </row>
    <row r="106" spans="1:7" ht="171.75" customHeight="1" x14ac:dyDescent="0.25">
      <c r="A106" s="7">
        <v>58</v>
      </c>
      <c r="B106" s="37" t="s">
        <v>159</v>
      </c>
      <c r="C106" s="42" t="s">
        <v>112</v>
      </c>
      <c r="D106" s="9" t="s">
        <v>75</v>
      </c>
      <c r="E106" s="8"/>
      <c r="F106" s="8" t="str">
        <f t="shared" si="6"/>
        <v/>
      </c>
      <c r="G106" s="17">
        <f t="shared" si="7"/>
        <v>0</v>
      </c>
    </row>
    <row r="107" spans="1:7" ht="171.75" customHeight="1" x14ac:dyDescent="0.25">
      <c r="A107" s="7">
        <v>59</v>
      </c>
      <c r="B107" s="39" t="s">
        <v>232</v>
      </c>
      <c r="C107" s="49" t="s">
        <v>189</v>
      </c>
      <c r="D107" s="47" t="s">
        <v>147</v>
      </c>
      <c r="E107" s="8"/>
      <c r="F107" s="8"/>
      <c r="G107" s="17">
        <f t="shared" si="7"/>
        <v>0</v>
      </c>
    </row>
    <row r="108" spans="1:7" ht="166.5" customHeight="1" x14ac:dyDescent="0.25">
      <c r="A108" s="30">
        <v>60</v>
      </c>
      <c r="B108" s="50"/>
      <c r="C108" s="48" t="s">
        <v>190</v>
      </c>
      <c r="D108" s="48" t="s">
        <v>191</v>
      </c>
      <c r="E108" s="32"/>
      <c r="F108" s="32" t="str">
        <f t="shared" si="6"/>
        <v/>
      </c>
      <c r="G108" s="33">
        <f t="shared" si="7"/>
        <v>0</v>
      </c>
    </row>
    <row r="109" spans="1:7" x14ac:dyDescent="0.25">
      <c r="A109" s="13" t="s">
        <v>6</v>
      </c>
      <c r="B109" s="13"/>
      <c r="C109" s="13"/>
      <c r="D109" s="13"/>
      <c r="E109" s="11" t="e">
        <f>MODE((E106:E108),1)</f>
        <v>#N/A</v>
      </c>
      <c r="F109" s="11" t="e">
        <f>IF(NOT(ISBLANK(E109)),IF(OR(E109=0,E109=1,E109=2),"KTS",IF(E109=3,"OB",IF(E109=4,"SESUAI","ERROR"))),"")</f>
        <v>#N/A</v>
      </c>
      <c r="G109" s="16">
        <f>AVERAGE(G106:G108)</f>
        <v>0</v>
      </c>
    </row>
    <row r="110" spans="1:7" x14ac:dyDescent="0.25">
      <c r="A110" s="12"/>
      <c r="B110" s="12"/>
      <c r="C110" s="12"/>
      <c r="D110" s="12"/>
      <c r="E110" s="12"/>
      <c r="F110" s="8"/>
      <c r="G110" s="17"/>
    </row>
    <row r="111" spans="1:7" x14ac:dyDescent="0.25">
      <c r="A111" s="6" t="s">
        <v>4</v>
      </c>
      <c r="B111" s="6" t="s">
        <v>17</v>
      </c>
      <c r="C111" s="6" t="s">
        <v>18</v>
      </c>
      <c r="D111" s="6" t="s">
        <v>19</v>
      </c>
      <c r="E111" s="6" t="s">
        <v>20</v>
      </c>
      <c r="F111" s="6" t="s">
        <v>21</v>
      </c>
      <c r="G111" s="6" t="s">
        <v>22</v>
      </c>
    </row>
    <row r="112" spans="1:7" ht="277.5" customHeight="1" x14ac:dyDescent="0.25">
      <c r="A112" s="7">
        <v>61</v>
      </c>
      <c r="B112" s="34" t="s">
        <v>160</v>
      </c>
      <c r="C112" s="42" t="s">
        <v>113</v>
      </c>
      <c r="D112" s="9" t="s">
        <v>76</v>
      </c>
      <c r="E112" s="8"/>
      <c r="F112" s="8" t="str">
        <f t="shared" si="6"/>
        <v/>
      </c>
      <c r="G112" s="17">
        <f t="shared" si="7"/>
        <v>0</v>
      </c>
    </row>
    <row r="113" spans="1:7" x14ac:dyDescent="0.25">
      <c r="A113" s="13" t="s">
        <v>6</v>
      </c>
      <c r="B113" s="13"/>
      <c r="C113" s="13"/>
      <c r="D113" s="13"/>
      <c r="E113" s="11" t="e">
        <f>MODE((E112:E112),1)</f>
        <v>#VALUE!</v>
      </c>
      <c r="F113" s="11" t="e">
        <f>IF(NOT(ISBLANK(E113)),IF(OR(E113=0,E113=1,E113=2),"KTS",IF(E113=3,"OB",IF(E113=4,"SESUAI","ERROR"))),"")</f>
        <v>#VALUE!</v>
      </c>
      <c r="G113" s="16">
        <f>AVERAGE(G112:G112)</f>
        <v>0</v>
      </c>
    </row>
    <row r="114" spans="1:7" x14ac:dyDescent="0.25">
      <c r="A114" s="12"/>
      <c r="B114" s="12"/>
      <c r="C114" s="12"/>
      <c r="D114" s="12"/>
      <c r="E114" s="12"/>
      <c r="F114" s="8"/>
      <c r="G114" s="17"/>
    </row>
    <row r="115" spans="1:7" x14ac:dyDescent="0.25">
      <c r="A115" s="6" t="s">
        <v>4</v>
      </c>
      <c r="B115" s="6" t="s">
        <v>17</v>
      </c>
      <c r="C115" s="6" t="s">
        <v>18</v>
      </c>
      <c r="D115" s="6" t="s">
        <v>19</v>
      </c>
      <c r="E115" s="6" t="s">
        <v>20</v>
      </c>
      <c r="F115" s="6" t="s">
        <v>21</v>
      </c>
      <c r="G115" s="6" t="s">
        <v>22</v>
      </c>
    </row>
    <row r="116" spans="1:7" ht="132.75" customHeight="1" x14ac:dyDescent="0.25">
      <c r="A116" s="7">
        <v>62</v>
      </c>
      <c r="B116" s="34" t="s">
        <v>161</v>
      </c>
      <c r="C116" s="42" t="s">
        <v>114</v>
      </c>
      <c r="D116" s="9" t="s">
        <v>12</v>
      </c>
      <c r="E116" s="8"/>
      <c r="F116" s="8" t="str">
        <f t="shared" si="6"/>
        <v/>
      </c>
      <c r="G116" s="17">
        <f t="shared" si="7"/>
        <v>0</v>
      </c>
    </row>
    <row r="117" spans="1:7" ht="90" x14ac:dyDescent="0.25">
      <c r="A117" s="7">
        <v>63</v>
      </c>
      <c r="B117" s="9"/>
      <c r="C117" s="9" t="s">
        <v>77</v>
      </c>
      <c r="D117" s="46" t="s">
        <v>148</v>
      </c>
      <c r="E117" s="8"/>
      <c r="F117" s="8" t="str">
        <f t="shared" si="6"/>
        <v/>
      </c>
      <c r="G117" s="17">
        <f t="shared" si="7"/>
        <v>0</v>
      </c>
    </row>
    <row r="118" spans="1:7" ht="120" x14ac:dyDescent="0.25">
      <c r="A118" s="7">
        <v>64</v>
      </c>
      <c r="B118" s="9"/>
      <c r="C118" s="42" t="s">
        <v>115</v>
      </c>
      <c r="D118" s="46" t="s">
        <v>149</v>
      </c>
      <c r="E118" s="8"/>
      <c r="F118" s="8" t="str">
        <f t="shared" si="6"/>
        <v/>
      </c>
      <c r="G118" s="17">
        <f t="shared" si="7"/>
        <v>0</v>
      </c>
    </row>
    <row r="119" spans="1:7" ht="66.75" customHeight="1" x14ac:dyDescent="0.25">
      <c r="A119" s="7">
        <v>65</v>
      </c>
      <c r="B119" s="9"/>
      <c r="C119" s="9" t="s">
        <v>78</v>
      </c>
      <c r="D119" s="48" t="s">
        <v>192</v>
      </c>
      <c r="E119" s="8"/>
      <c r="F119" s="8" t="str">
        <f t="shared" ref="F119:F132" si="8">IF(NOT(ISBLANK(E119)),IF(OR(E119=0,E119=1,E119=2),"KTS",IF(E119=3,"OB",IF(E119=4,"SESUAI","ERROR"))),"")</f>
        <v/>
      </c>
      <c r="G119" s="17">
        <f t="shared" ref="G119:G132" si="9">E119/4</f>
        <v>0</v>
      </c>
    </row>
    <row r="120" spans="1:7" ht="75" x14ac:dyDescent="0.25">
      <c r="A120" s="7">
        <v>66</v>
      </c>
      <c r="B120" s="9"/>
      <c r="C120" s="9" t="s">
        <v>79</v>
      </c>
      <c r="D120" s="9" t="s">
        <v>80</v>
      </c>
      <c r="E120" s="8"/>
      <c r="F120" s="8" t="str">
        <f t="shared" si="8"/>
        <v/>
      </c>
      <c r="G120" s="17">
        <f t="shared" si="9"/>
        <v>0</v>
      </c>
    </row>
    <row r="121" spans="1:7" ht="60" x14ac:dyDescent="0.25">
      <c r="A121" s="7">
        <v>67</v>
      </c>
      <c r="B121" s="9"/>
      <c r="C121" s="9" t="s">
        <v>81</v>
      </c>
      <c r="D121" s="9" t="s">
        <v>82</v>
      </c>
      <c r="E121" s="8"/>
      <c r="F121" s="8" t="str">
        <f t="shared" si="8"/>
        <v/>
      </c>
      <c r="G121" s="17">
        <f t="shared" si="9"/>
        <v>0</v>
      </c>
    </row>
    <row r="122" spans="1:7" ht="150" x14ac:dyDescent="0.25">
      <c r="A122" s="7">
        <v>68</v>
      </c>
      <c r="B122" s="9"/>
      <c r="C122" s="42" t="s">
        <v>116</v>
      </c>
      <c r="D122" s="42" t="s">
        <v>117</v>
      </c>
      <c r="E122" s="8"/>
      <c r="F122" s="8" t="str">
        <f t="shared" si="8"/>
        <v/>
      </c>
      <c r="G122" s="17">
        <f t="shared" si="9"/>
        <v>0</v>
      </c>
    </row>
    <row r="123" spans="1:7" ht="252.75" customHeight="1" x14ac:dyDescent="0.25">
      <c r="A123" s="7">
        <v>69</v>
      </c>
      <c r="B123" s="37" t="s">
        <v>233</v>
      </c>
      <c r="C123" s="9" t="s">
        <v>83</v>
      </c>
      <c r="D123" s="46" t="s">
        <v>150</v>
      </c>
      <c r="E123" s="8"/>
      <c r="F123" s="8" t="str">
        <f t="shared" si="8"/>
        <v/>
      </c>
      <c r="G123" s="17">
        <f t="shared" si="9"/>
        <v>0</v>
      </c>
    </row>
    <row r="124" spans="1:7" ht="53.25" customHeight="1" x14ac:dyDescent="0.25">
      <c r="A124" s="7">
        <v>70</v>
      </c>
      <c r="B124" s="35"/>
      <c r="C124" s="48" t="s">
        <v>193</v>
      </c>
      <c r="D124" s="48" t="s">
        <v>194</v>
      </c>
      <c r="E124" s="8"/>
      <c r="F124" s="8"/>
      <c r="G124" s="17">
        <f t="shared" si="9"/>
        <v>0</v>
      </c>
    </row>
    <row r="125" spans="1:7" ht="210" x14ac:dyDescent="0.25">
      <c r="A125" s="7">
        <v>71</v>
      </c>
      <c r="B125" s="9"/>
      <c r="C125" s="48" t="s">
        <v>195</v>
      </c>
      <c r="D125" s="48" t="s">
        <v>196</v>
      </c>
      <c r="E125" s="8"/>
      <c r="F125" s="8" t="str">
        <f t="shared" si="8"/>
        <v/>
      </c>
      <c r="G125" s="17">
        <f t="shared" si="9"/>
        <v>0</v>
      </c>
    </row>
    <row r="126" spans="1:7" ht="15.75" customHeight="1" x14ac:dyDescent="0.25">
      <c r="A126" s="62" t="s">
        <v>6</v>
      </c>
      <c r="B126" s="62"/>
      <c r="C126" s="62"/>
      <c r="D126" s="62"/>
      <c r="E126" s="11" t="e">
        <f>MODE((E116:E125),1)</f>
        <v>#N/A</v>
      </c>
      <c r="F126" s="11" t="e">
        <f>IF(NOT(ISBLANK(E126)),IF(OR(E126=0,E126=1,E126=2),"KTS",IF(E126=3,"OB",IF(E126=4,"SESUAI","ERROR"))),"")</f>
        <v>#N/A</v>
      </c>
      <c r="G126" s="16">
        <f>AVERAGE(G116:G125)</f>
        <v>0</v>
      </c>
    </row>
    <row r="127" spans="1:7" ht="15.75" customHeight="1" x14ac:dyDescent="0.25">
      <c r="A127" s="12"/>
      <c r="B127" s="12"/>
      <c r="C127" s="12"/>
      <c r="D127" s="12"/>
      <c r="E127" s="12"/>
      <c r="F127" s="8"/>
      <c r="G127" s="17"/>
    </row>
    <row r="128" spans="1:7" x14ac:dyDescent="0.25">
      <c r="A128" s="6" t="s">
        <v>4</v>
      </c>
      <c r="B128" s="6" t="s">
        <v>17</v>
      </c>
      <c r="C128" s="6" t="s">
        <v>18</v>
      </c>
      <c r="D128" s="6" t="s">
        <v>19</v>
      </c>
      <c r="E128" s="6" t="s">
        <v>20</v>
      </c>
      <c r="F128" s="6" t="s">
        <v>21</v>
      </c>
      <c r="G128" s="6" t="s">
        <v>22</v>
      </c>
    </row>
    <row r="129" spans="1:7" ht="198.75" customHeight="1" x14ac:dyDescent="0.25">
      <c r="A129" s="7">
        <v>72</v>
      </c>
      <c r="B129" s="34" t="s">
        <v>234</v>
      </c>
      <c r="C129" s="9" t="s">
        <v>13</v>
      </c>
      <c r="D129" s="15" t="s">
        <v>90</v>
      </c>
      <c r="E129" s="8"/>
      <c r="F129" s="8" t="str">
        <f t="shared" si="8"/>
        <v/>
      </c>
      <c r="G129" s="17">
        <f t="shared" si="9"/>
        <v>0</v>
      </c>
    </row>
    <row r="130" spans="1:7" ht="162" customHeight="1" x14ac:dyDescent="0.25">
      <c r="A130" s="7">
        <v>73</v>
      </c>
      <c r="B130" s="34" t="s">
        <v>235</v>
      </c>
      <c r="C130" s="9" t="s">
        <v>84</v>
      </c>
      <c r="D130" s="42" t="s">
        <v>118</v>
      </c>
      <c r="E130" s="8"/>
      <c r="F130" s="8" t="str">
        <f t="shared" si="8"/>
        <v/>
      </c>
      <c r="G130" s="17">
        <f t="shared" si="9"/>
        <v>0</v>
      </c>
    </row>
    <row r="131" spans="1:7" ht="120" x14ac:dyDescent="0.25">
      <c r="A131" s="7">
        <v>74</v>
      </c>
      <c r="B131" s="34" t="s">
        <v>236</v>
      </c>
      <c r="C131" s="9" t="s">
        <v>14</v>
      </c>
      <c r="D131" s="42" t="s">
        <v>119</v>
      </c>
      <c r="E131" s="8"/>
      <c r="F131" s="8" t="str">
        <f t="shared" si="8"/>
        <v/>
      </c>
      <c r="G131" s="17">
        <f t="shared" si="9"/>
        <v>0</v>
      </c>
    </row>
    <row r="132" spans="1:7" ht="105" x14ac:dyDescent="0.25">
      <c r="A132" s="7">
        <v>75</v>
      </c>
      <c r="B132" s="34" t="s">
        <v>237</v>
      </c>
      <c r="C132" s="42" t="s">
        <v>120</v>
      </c>
      <c r="D132" s="42" t="s">
        <v>121</v>
      </c>
      <c r="E132" s="8"/>
      <c r="F132" s="8" t="str">
        <f t="shared" si="8"/>
        <v/>
      </c>
      <c r="G132" s="17">
        <f t="shared" si="9"/>
        <v>0</v>
      </c>
    </row>
    <row r="133" spans="1:7" x14ac:dyDescent="0.25">
      <c r="A133" s="62" t="s">
        <v>6</v>
      </c>
      <c r="B133" s="62"/>
      <c r="C133" s="62"/>
      <c r="D133" s="62"/>
      <c r="E133" s="11" t="e">
        <f>MODE((E129:E132),1)</f>
        <v>#N/A</v>
      </c>
      <c r="F133" s="11" t="e">
        <f>IF(NOT(ISBLANK(E133)),IF(OR(E133=0,E133=1,E133=2),"KTS",IF(E133=3,"OB",IF(E133=4,"SESUAI","ERROR"))),"")</f>
        <v>#N/A</v>
      </c>
      <c r="G133" s="16">
        <f>AVERAGE(G129:G132)</f>
        <v>0</v>
      </c>
    </row>
  </sheetData>
  <mergeCells count="34">
    <mergeCell ref="C6:G7"/>
    <mergeCell ref="C27:C29"/>
    <mergeCell ref="B27:B29"/>
    <mergeCell ref="A8:G9"/>
    <mergeCell ref="E10:G10"/>
    <mergeCell ref="E11:G11"/>
    <mergeCell ref="E12:G12"/>
    <mergeCell ref="E13:G13"/>
    <mergeCell ref="A12:D12"/>
    <mergeCell ref="A13:D13"/>
    <mergeCell ref="A10:D10"/>
    <mergeCell ref="A11:D11"/>
    <mergeCell ref="A20:D20"/>
    <mergeCell ref="A24:D24"/>
    <mergeCell ref="A44:D44"/>
    <mergeCell ref="A54:D54"/>
    <mergeCell ref="A71:D71"/>
    <mergeCell ref="A50:A51"/>
    <mergeCell ref="A27:A29"/>
    <mergeCell ref="B33:B34"/>
    <mergeCell ref="A37:A39"/>
    <mergeCell ref="A33:A34"/>
    <mergeCell ref="A35:A36"/>
    <mergeCell ref="A30:D30"/>
    <mergeCell ref="A52:A53"/>
    <mergeCell ref="B50:B51"/>
    <mergeCell ref="B52:B53"/>
    <mergeCell ref="B37:B39"/>
    <mergeCell ref="B47:B49"/>
    <mergeCell ref="A133:D133"/>
    <mergeCell ref="A126:D126"/>
    <mergeCell ref="A103:D103"/>
    <mergeCell ref="A80:D80"/>
    <mergeCell ref="B87:B88"/>
  </mergeCells>
  <pageMargins left="0.7" right="0.7" top="0.75" bottom="0.75" header="0.3" footer="0.3"/>
  <pageSetup orientation="portrait" horizontalDpi="360" verticalDpi="36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C4E7A-1A03-4A7F-915A-EC082C58018B}">
  <dimension ref="A2:O22"/>
  <sheetViews>
    <sheetView topLeftCell="A7" zoomScale="110" zoomScaleNormal="110" workbookViewId="0">
      <selection activeCell="C23" sqref="C23"/>
    </sheetView>
  </sheetViews>
  <sheetFormatPr defaultRowHeight="15" x14ac:dyDescent="0.25"/>
  <cols>
    <col min="1" max="1" width="5.7109375" customWidth="1"/>
    <col min="2" max="2" width="20.28515625" customWidth="1"/>
    <col min="3" max="3" width="19.7109375" customWidth="1"/>
    <col min="15" max="15" width="15" customWidth="1"/>
  </cols>
  <sheetData>
    <row r="2" spans="1:15" ht="18" x14ac:dyDescent="0.25">
      <c r="B2" s="51"/>
      <c r="C2" s="51"/>
      <c r="D2" s="51"/>
      <c r="E2" s="51"/>
      <c r="F2" s="85" t="s">
        <v>1</v>
      </c>
      <c r="G2" s="85"/>
      <c r="H2" s="85"/>
      <c r="I2" s="85"/>
      <c r="J2" s="85"/>
      <c r="K2" s="85"/>
      <c r="L2" s="85"/>
      <c r="M2" s="85"/>
    </row>
    <row r="3" spans="1:15" ht="18" x14ac:dyDescent="0.25">
      <c r="B3" s="52" t="s">
        <v>2</v>
      </c>
      <c r="C3" s="52"/>
      <c r="D3" s="52"/>
      <c r="E3" s="52"/>
      <c r="F3" s="86" t="s">
        <v>3</v>
      </c>
      <c r="G3" s="86"/>
      <c r="H3" s="86"/>
      <c r="I3" s="86"/>
      <c r="J3" s="86"/>
      <c r="K3" s="86"/>
      <c r="L3" s="86"/>
      <c r="M3" s="86"/>
    </row>
    <row r="4" spans="1:15" ht="18" x14ac:dyDescent="0.25">
      <c r="B4" s="52"/>
      <c r="C4" s="52"/>
      <c r="D4" s="52"/>
      <c r="E4" s="52"/>
      <c r="F4" s="86" t="s">
        <v>0</v>
      </c>
      <c r="G4" s="86"/>
      <c r="H4" s="86"/>
      <c r="I4" s="86"/>
      <c r="J4" s="86"/>
      <c r="K4" s="86"/>
      <c r="L4" s="86"/>
      <c r="M4" s="86"/>
    </row>
    <row r="6" spans="1:15" x14ac:dyDescent="0.25">
      <c r="C6" s="53" t="s">
        <v>197</v>
      </c>
      <c r="D6" s="53"/>
      <c r="E6" s="53"/>
      <c r="F6" s="87" t="s">
        <v>198</v>
      </c>
      <c r="G6" s="87"/>
      <c r="H6" s="87"/>
      <c r="I6" s="87"/>
      <c r="J6" s="87"/>
      <c r="K6" s="87"/>
      <c r="L6" s="87"/>
      <c r="M6" s="87"/>
    </row>
    <row r="7" spans="1:15" x14ac:dyDescent="0.25">
      <c r="C7" s="1"/>
      <c r="D7" s="1"/>
      <c r="E7" s="1"/>
      <c r="F7" s="87" t="s">
        <v>199</v>
      </c>
      <c r="G7" s="87"/>
      <c r="H7" s="87"/>
      <c r="I7" s="87"/>
      <c r="J7" s="87"/>
      <c r="K7" s="87"/>
      <c r="L7" s="87"/>
      <c r="M7" s="87"/>
    </row>
    <row r="8" spans="1:15" x14ac:dyDescent="0.25">
      <c r="C8" s="1"/>
      <c r="D8" s="1"/>
      <c r="E8" s="1"/>
      <c r="F8" s="54"/>
      <c r="G8" s="54"/>
      <c r="H8" s="54"/>
      <c r="I8" s="54"/>
      <c r="J8" s="54"/>
      <c r="K8" s="54"/>
      <c r="L8" s="54"/>
      <c r="M8" s="54"/>
    </row>
    <row r="9" spans="1:15" x14ac:dyDescent="0.25">
      <c r="A9" s="55"/>
      <c r="B9" s="56"/>
      <c r="C9" s="57"/>
      <c r="D9" s="55"/>
      <c r="E9" s="55"/>
      <c r="F9" s="55"/>
      <c r="G9" s="55"/>
      <c r="H9" s="55"/>
      <c r="I9" s="55"/>
      <c r="J9" s="55"/>
      <c r="K9" s="55"/>
      <c r="L9" s="55"/>
      <c r="M9" s="55"/>
      <c r="N9" s="58"/>
      <c r="O9" s="58"/>
    </row>
    <row r="10" spans="1:15" x14ac:dyDescent="0.25">
      <c r="B10" s="59" t="s">
        <v>200</v>
      </c>
      <c r="C10" s="59" t="s">
        <v>213</v>
      </c>
    </row>
    <row r="11" spans="1:15" x14ac:dyDescent="0.25">
      <c r="B11" s="60" t="s">
        <v>201</v>
      </c>
      <c r="C11" s="61">
        <f>'instrumen AMI Doktor 2021'!G20</f>
        <v>0</v>
      </c>
    </row>
    <row r="12" spans="1:15" x14ac:dyDescent="0.25">
      <c r="B12" s="60" t="s">
        <v>202</v>
      </c>
      <c r="C12" s="61">
        <f>'instrumen AMI Doktor 2021'!G24</f>
        <v>0</v>
      </c>
    </row>
    <row r="13" spans="1:15" x14ac:dyDescent="0.25">
      <c r="B13" s="60" t="s">
        <v>203</v>
      </c>
      <c r="C13" s="61">
        <f>'instrumen AMI Doktor 2021'!G30</f>
        <v>0</v>
      </c>
    </row>
    <row r="14" spans="1:15" x14ac:dyDescent="0.25">
      <c r="B14" s="60" t="s">
        <v>204</v>
      </c>
      <c r="C14" s="61">
        <f>'instrumen AMI Doktor 2021'!G44</f>
        <v>0</v>
      </c>
    </row>
    <row r="15" spans="1:15" x14ac:dyDescent="0.25">
      <c r="B15" s="60" t="s">
        <v>205</v>
      </c>
      <c r="C15" s="61">
        <f>'instrumen AMI Doktor 2021'!G54</f>
        <v>0</v>
      </c>
    </row>
    <row r="16" spans="1:15" x14ac:dyDescent="0.25">
      <c r="B16" s="60" t="s">
        <v>206</v>
      </c>
      <c r="C16" s="61">
        <f>'instrumen AMI Doktor 2021'!G71</f>
        <v>0</v>
      </c>
    </row>
    <row r="17" spans="2:3" x14ac:dyDescent="0.25">
      <c r="B17" s="60" t="s">
        <v>207</v>
      </c>
      <c r="C17" s="61">
        <f>'instrumen AMI Doktor 2021'!G80</f>
        <v>0</v>
      </c>
    </row>
    <row r="18" spans="2:3" x14ac:dyDescent="0.25">
      <c r="B18" s="60" t="s">
        <v>208</v>
      </c>
      <c r="C18" s="61">
        <f>'instrumen AMI Doktor 2021'!G103</f>
        <v>0</v>
      </c>
    </row>
    <row r="19" spans="2:3" x14ac:dyDescent="0.25">
      <c r="B19" s="60" t="s">
        <v>209</v>
      </c>
      <c r="C19" s="61">
        <f>'instrumen AMI Doktor 2021'!G109</f>
        <v>0</v>
      </c>
    </row>
    <row r="20" spans="2:3" x14ac:dyDescent="0.25">
      <c r="B20" s="60" t="s">
        <v>210</v>
      </c>
      <c r="C20" s="61">
        <f>'instrumen AMI Doktor 2021'!G113</f>
        <v>0</v>
      </c>
    </row>
    <row r="21" spans="2:3" x14ac:dyDescent="0.25">
      <c r="B21" s="60" t="s">
        <v>211</v>
      </c>
      <c r="C21" s="61">
        <f>'instrumen AMI Doktor 2021'!G126</f>
        <v>0</v>
      </c>
    </row>
    <row r="22" spans="2:3" x14ac:dyDescent="0.25">
      <c r="B22" s="60" t="s">
        <v>212</v>
      </c>
      <c r="C22" s="61">
        <f>'instrumen AMI Doktor 2021'!G133</f>
        <v>0</v>
      </c>
    </row>
  </sheetData>
  <mergeCells count="5">
    <mergeCell ref="F2:M2"/>
    <mergeCell ref="F3:M3"/>
    <mergeCell ref="F4:M4"/>
    <mergeCell ref="F6:M6"/>
    <mergeCell ref="F7:M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instrumen AMI Doktor 2021</vt:lpstr>
      <vt:lpstr>HASIL REKAPULASI AMI DOKTOR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sagin</cp:lastModifiedBy>
  <dcterms:created xsi:type="dcterms:W3CDTF">2019-07-31T07:20:20Z</dcterms:created>
  <dcterms:modified xsi:type="dcterms:W3CDTF">2021-08-02T06:50:29Z</dcterms:modified>
</cp:coreProperties>
</file>