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sagin\Downloads\"/>
    </mc:Choice>
  </mc:AlternateContent>
  <xr:revisionPtr revIDLastSave="0" documentId="13_ncr:1_{C0496D2E-29E9-4BD2-B57D-9683C7459A78}" xr6:coauthVersionLast="47" xr6:coauthVersionMax="47" xr10:uidLastSave="{00000000-0000-0000-0000-000000000000}"/>
  <bookViews>
    <workbookView xWindow="2685" yWindow="2685" windowWidth="15375" windowHeight="7875" xr2:uid="{00000000-000D-0000-FFFF-FFFF00000000}"/>
  </bookViews>
  <sheets>
    <sheet name="instrumen AMI SARJANA 2021" sheetId="7" r:id="rId1"/>
    <sheet name="HASIL REKAPULASI AMI SARJANA" sheetId="8" r:id="rId2"/>
  </sheets>
  <calcPr calcId="191029"/>
</workbook>
</file>

<file path=xl/calcChain.xml><?xml version="1.0" encoding="utf-8"?>
<calcChain xmlns="http://schemas.openxmlformats.org/spreadsheetml/2006/main">
  <c r="C22" i="8" l="1"/>
  <c r="E20" i="7" l="1"/>
  <c r="E24" i="7" l="1"/>
  <c r="E30" i="7"/>
  <c r="G34" i="7"/>
  <c r="G35" i="7"/>
  <c r="G36" i="7"/>
  <c r="G37" i="7"/>
  <c r="G38" i="7"/>
  <c r="G39" i="7"/>
  <c r="G40" i="7"/>
  <c r="G41" i="7"/>
  <c r="G42" i="7"/>
  <c r="G43" i="7"/>
  <c r="E137" i="7" l="1"/>
  <c r="F137" i="7" s="1"/>
  <c r="E130" i="7"/>
  <c r="F130" i="7" s="1"/>
  <c r="E113" i="7"/>
  <c r="F113" i="7" s="1"/>
  <c r="E108" i="7"/>
  <c r="F108" i="7" s="1"/>
  <c r="E103" i="7"/>
  <c r="F103" i="7" s="1"/>
  <c r="E80" i="7"/>
  <c r="F80" i="7" s="1"/>
  <c r="E71" i="7"/>
  <c r="F71" i="7" s="1"/>
  <c r="G74" i="7"/>
  <c r="G75" i="7"/>
  <c r="G76" i="7"/>
  <c r="G77" i="7"/>
  <c r="G78" i="7"/>
  <c r="G79" i="7"/>
  <c r="G83" i="7"/>
  <c r="G84" i="7"/>
  <c r="G85" i="7"/>
  <c r="G86" i="7"/>
  <c r="G87" i="7"/>
  <c r="G88" i="7"/>
  <c r="G89" i="7"/>
  <c r="G90" i="7"/>
  <c r="G91" i="7"/>
  <c r="G92" i="7"/>
  <c r="G93" i="7"/>
  <c r="G94" i="7"/>
  <c r="G95" i="7"/>
  <c r="G96" i="7"/>
  <c r="G97" i="7"/>
  <c r="G98" i="7"/>
  <c r="G99" i="7"/>
  <c r="G100" i="7"/>
  <c r="G101" i="7"/>
  <c r="G102" i="7"/>
  <c r="G106" i="7"/>
  <c r="G107" i="7"/>
  <c r="G111" i="7"/>
  <c r="G112" i="7"/>
  <c r="G116" i="7"/>
  <c r="G117" i="7"/>
  <c r="G118" i="7"/>
  <c r="G119" i="7"/>
  <c r="G120" i="7"/>
  <c r="G121" i="7"/>
  <c r="G122" i="7"/>
  <c r="G123" i="7"/>
  <c r="G124" i="7"/>
  <c r="G125" i="7"/>
  <c r="G126" i="7"/>
  <c r="G127" i="7"/>
  <c r="G128" i="7"/>
  <c r="G129" i="7"/>
  <c r="G133" i="7"/>
  <c r="G134" i="7"/>
  <c r="G135" i="7"/>
  <c r="G136" i="7"/>
  <c r="F74" i="7"/>
  <c r="F75" i="7"/>
  <c r="F76" i="7"/>
  <c r="F77" i="7"/>
  <c r="F78" i="7"/>
  <c r="F79" i="7"/>
  <c r="F83" i="7"/>
  <c r="F84" i="7"/>
  <c r="F85" i="7"/>
  <c r="F86" i="7"/>
  <c r="F87" i="7"/>
  <c r="F88" i="7"/>
  <c r="F89" i="7"/>
  <c r="F90" i="7"/>
  <c r="F91" i="7"/>
  <c r="F92" i="7"/>
  <c r="F93" i="7"/>
  <c r="F94" i="7"/>
  <c r="F95" i="7"/>
  <c r="F96" i="7"/>
  <c r="F97" i="7"/>
  <c r="F98" i="7"/>
  <c r="F99" i="7"/>
  <c r="F100" i="7"/>
  <c r="F101" i="7"/>
  <c r="F102" i="7"/>
  <c r="F106" i="7"/>
  <c r="F107" i="7"/>
  <c r="F111" i="7"/>
  <c r="F112" i="7"/>
  <c r="F116" i="7"/>
  <c r="F117" i="7"/>
  <c r="F118" i="7"/>
  <c r="F119" i="7"/>
  <c r="F120" i="7"/>
  <c r="F121" i="7"/>
  <c r="F122" i="7"/>
  <c r="F123" i="7"/>
  <c r="F124" i="7"/>
  <c r="F125" i="7"/>
  <c r="F126" i="7"/>
  <c r="F127" i="7"/>
  <c r="F128" i="7"/>
  <c r="F129" i="7"/>
  <c r="F133" i="7"/>
  <c r="F134" i="7"/>
  <c r="F135" i="7"/>
  <c r="F136" i="7"/>
  <c r="G56" i="7"/>
  <c r="G57" i="7"/>
  <c r="G58" i="7"/>
  <c r="G59" i="7"/>
  <c r="G60" i="7"/>
  <c r="G61" i="7"/>
  <c r="G62" i="7"/>
  <c r="G63" i="7"/>
  <c r="G64" i="7"/>
  <c r="G65" i="7"/>
  <c r="G66" i="7"/>
  <c r="G67" i="7"/>
  <c r="G68" i="7"/>
  <c r="G69" i="7"/>
  <c r="G70" i="7"/>
  <c r="G55" i="7"/>
  <c r="F56" i="7"/>
  <c r="F57" i="7"/>
  <c r="F58" i="7"/>
  <c r="F59" i="7"/>
  <c r="F60" i="7"/>
  <c r="F61" i="7"/>
  <c r="F62" i="7"/>
  <c r="F63" i="7"/>
  <c r="F64" i="7"/>
  <c r="F65" i="7"/>
  <c r="F66" i="7"/>
  <c r="F67" i="7"/>
  <c r="F68" i="7"/>
  <c r="F69" i="7"/>
  <c r="F70" i="7"/>
  <c r="F55" i="7"/>
  <c r="E52" i="7"/>
  <c r="F52" i="7" s="1"/>
  <c r="G48" i="7"/>
  <c r="G49" i="7"/>
  <c r="G50" i="7"/>
  <c r="G51" i="7"/>
  <c r="G47" i="7"/>
  <c r="F48" i="7"/>
  <c r="F49" i="7"/>
  <c r="F50" i="7"/>
  <c r="F51" i="7"/>
  <c r="F47" i="7"/>
  <c r="E44" i="7"/>
  <c r="F44" i="7" s="1"/>
  <c r="F35" i="7"/>
  <c r="F37" i="7"/>
  <c r="F38" i="7"/>
  <c r="F39" i="7"/>
  <c r="F40" i="7"/>
  <c r="F41" i="7"/>
  <c r="F42" i="7"/>
  <c r="G33" i="7"/>
  <c r="G44" i="7" s="1"/>
  <c r="C14" i="8" s="1"/>
  <c r="F33" i="7"/>
  <c r="G28" i="7"/>
  <c r="G29" i="7"/>
  <c r="G27" i="7"/>
  <c r="F28" i="7"/>
  <c r="F29" i="7"/>
  <c r="F27" i="7"/>
  <c r="F24" i="7"/>
  <c r="F30" i="7"/>
  <c r="F20" i="7"/>
  <c r="G23" i="7"/>
  <c r="G24" i="7" s="1"/>
  <c r="C12" i="8" s="1"/>
  <c r="F23" i="7"/>
  <c r="F19" i="7"/>
  <c r="G80" i="7" l="1"/>
  <c r="C17" i="8" s="1"/>
  <c r="G52" i="7"/>
  <c r="C15" i="8" s="1"/>
  <c r="G71" i="7"/>
  <c r="C16" i="8" s="1"/>
  <c r="G130" i="7"/>
  <c r="C21" i="8" s="1"/>
  <c r="G113" i="7"/>
  <c r="C20" i="8" s="1"/>
  <c r="G103" i="7"/>
  <c r="C18" i="8" s="1"/>
  <c r="G137" i="7"/>
  <c r="G108" i="7"/>
  <c r="C19" i="8" s="1"/>
  <c r="G30" i="7"/>
  <c r="C13" i="8" s="1"/>
  <c r="G19" i="7"/>
  <c r="G20" i="7" s="1"/>
  <c r="C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33" authorId="0" shapeId="0" xr:uid="{985092AC-B59C-7A4F-89A5-7E8AF8A8BBE2}">
      <text>
        <r>
          <rPr>
            <b/>
            <sz val="10"/>
            <color rgb="FF000000"/>
            <rFont val="Tahoma"/>
            <family val="2"/>
          </rPr>
          <t>Microsoft Office User:</t>
        </r>
        <r>
          <rPr>
            <sz val="10"/>
            <color rgb="FF000000"/>
            <rFont val="Tahoma"/>
            <family val="2"/>
          </rPr>
          <t xml:space="preserve">
</t>
        </r>
        <r>
          <rPr>
            <sz val="10"/>
            <color rgb="FF000000"/>
            <rFont val="Tahoma"/>
            <family val="2"/>
          </rPr>
          <t>apa tidak sebaiknya D  disatukan ke elemen supaya kelihatan pisah</t>
        </r>
      </text>
    </comment>
  </commentList>
</comments>
</file>

<file path=xl/sharedStrings.xml><?xml version="1.0" encoding="utf-8"?>
<sst xmlns="http://schemas.openxmlformats.org/spreadsheetml/2006/main" count="338" uniqueCount="246">
  <si>
    <t xml:space="preserve"> RADEN FATAH PALEMBANG</t>
  </si>
  <si>
    <t xml:space="preserve">   LEMBAGA PENJAMINAN MUTU</t>
  </si>
  <si>
    <t xml:space="preserve"> </t>
  </si>
  <si>
    <t>UNIVERSITAS ISLAM NEGERI (UIN)</t>
  </si>
  <si>
    <t>No</t>
  </si>
  <si>
    <t>Konsistensi dengan hasil analisis SWOT dan/atau analisis lain serta rencana pengembangan ke depan.</t>
  </si>
  <si>
    <t>Rata-rata</t>
  </si>
  <si>
    <t>UPPS memiliki rencana pengembangan yang memuat indikator-indikator kinerja utama (IKU) dan target yang ditetapkan untuk mencapai tujuan strategis jangka menengah dan jangka panjang.</t>
  </si>
  <si>
    <t>Unit pengelola memiliki praktek baik (best practices ) dalam menerapkan tata pamong yang memenuhi 5 kaidah good governance untuk menjamin penyelenggaraan program studi yang bermutu.</t>
  </si>
  <si>
    <t>Evaluasi dan pemutakhiran kurikulum secara berkala tiap 4 s.d. 5 tahun yang melibatkan pemangku kepentingan internal dan eksternal, serta direview oleh pakar bidang ilmu program studi, industri, asosiasi, serta sesuai perkembangan ipteks dan kebutuhan pengguna.</t>
  </si>
  <si>
    <t>Monitoring dan evaluasi pelaksanaan proses pembelajaran mencakup karakteristik, perencanaan, pelaksanaan, proses pembelajaran dan beban belajar mahasiswa untuk memperoleh capaian pembelajaran lulusan.</t>
  </si>
  <si>
    <t>Isi materi pembelajaran sesuai dengan RPS, memiliki kedalaman dan keluasan yang relevan untuk mencapai capaian pembelajaran lulusan, serta ditinjau ulang secara berkala.</t>
  </si>
  <si>
    <t>Analisis capaian pembelajaran lulusan memenuhi 3 aspek.</t>
  </si>
  <si>
    <t>Keserbacakupan (kelengkapan, keluasan, dan kedalaman), ketepatan, ketajaman, dan kesesuaian analisis capaian kinerja serta konsistensi dengan setiap kriteria.</t>
  </si>
  <si>
    <t>Ketepatan di dalam menetapkan prioritas program pengembangan</t>
  </si>
  <si>
    <t>KTS : KeTidakSesuaian (1-2) : Temuan yang belum mencapai, menyimpang dan tidak sesuai dengan standar atau persyaratan yang ditentukan PT</t>
  </si>
  <si>
    <t xml:space="preserve">OB :  Observasi (3)  : Temuan yang berpotensi menjadi ketidaksesuaian atau temuan yang dapat segera di perbaiki </t>
  </si>
  <si>
    <t>Elemen</t>
  </si>
  <si>
    <t xml:space="preserve">Indikator </t>
  </si>
  <si>
    <t xml:space="preserve">Sasaran </t>
  </si>
  <si>
    <t xml:space="preserve">Nilai </t>
  </si>
  <si>
    <t xml:space="preserve">Kategori </t>
  </si>
  <si>
    <t>Persentase</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</si>
  <si>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</si>
  <si>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Keserbacakupan informasi dalam profildan  konsistensi antara profil dengan data dan
informasi yang disampaikan pada masing-masing kriteria, serta menunjukkan iklim yang kondusif untuk pengembangan dan reputasi sebagai rujukan di bidang keilmuannya.</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</si>
  <si>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</si>
  <si>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Strategi efektif untuk mencapai tujuan dan disusun berdasarkan analisis yang sistematis dengan menggunakan
metoda yang relevan dan terdokumentasi serta pada pelaksanaannya dilakukan pemantauan dan evaluasi dan ditindaklanjuti.</t>
  </si>
  <si>
    <t xml:space="preserve">UPPS memiliki dokumen formal struktur organisasi dan tata kerja yang dilengkapi tugas dan fungsinya, serta telah berjalan secara konsisten dan menjamin tata pamong yang baik serta berjalan efektif dan efisien.
</t>
  </si>
  <si>
    <t xml:space="preserve">Jika NI ≥ a ,
maka B = 4 
NI = Jumlah kerjasama tingkat internasional. Faktor: a = 2 , b = 6 , c = 9
NN = Jumlah kerjasama tingkat nasional.
NW = Jumlah kerjasama tingkat wilayah/lokal.
</t>
  </si>
  <si>
    <t>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</si>
  <si>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Analisis pencapaian kinerja UPPS di tiap kriteria memenuhi 2 aspek, dilaksanakan setiap tahun dan hasilnya dipublikasikan kepada para pemangku kepentingan.</t>
  </si>
  <si>
    <t>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external benchmarking dalam peningkatan mutu.</t>
  </si>
  <si>
    <t>Pengukuran kepuasan para pemangku kepentingan (mahasiswa, dosen, tenaga kependidikan, lulusan, pengguna, mitra industri, dan mitra lainnya) terhadap layanan manajemen,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</si>
  <si>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Unit pengelola melakukan pengukuran kepuasan layanan manajemen terhadap seluruh pemangku kepentingan dan memenuhi aspek 1 s.d 6</t>
  </si>
  <si>
    <t>UPPS telah melaksanakan SPMI yang memenuhi 5 aspek.</t>
  </si>
  <si>
    <t>Metoda rekrutmen dan keketatan seleksi. Tabel 2.a LKPS</t>
  </si>
  <si>
    <t xml:space="preserve">Jika Rasio &gt;= 5 ,
maka Skor = 4 .
Jika selalu ada mahasiswa baru terdaftar pada TS-4 s.d. TS,
maka Skor = 4 .
</t>
  </si>
  <si>
    <t>UPPS melakukan upaya untuk meningkatkan animo calon mahasiswa yang ditunjukkan dengan adanya tren peningkatan jumlah pendaftar secara signifikan (&gt; 10%) dalam 3 tahun terakhir.</t>
  </si>
  <si>
    <t xml:space="preserve">B. Mahasiswa asing
Tabel 2.b LKPS
Skor = ((2 x A) + B) / 3
</t>
  </si>
  <si>
    <t xml:space="preserve">Jika PMA ≥ 1% ,
maka B = 4
</t>
  </si>
  <si>
    <t>A. Ketersediaan layanan kemahasiswaan di bidang: 1) penalaran, minat dan bakat, 2) kesejahteraan (bimbingan dan konseling, layanan beasiswa, dan layanan kesehatan), dan 3) bimbingan karir dan kewirausahaan.</t>
  </si>
  <si>
    <t>Jenis layanan mencakup bidang penalaran, minat dan bakat, kesejahteraan (bimbingan dan konseling, layanan beasiswa, dan layanan kesehatan), dan bimbingan karir dan kewirausahaan.</t>
  </si>
  <si>
    <t>Ada kemudahan akses dan mutu layanan yang baik untuk bidang penalaran, minat bakat mahasiswa dan semua jenis layanan kesehatan</t>
  </si>
  <si>
    <t xml:space="preserve">Kualifikasi akademik
DTPS.
Tabel 3.a.1) LKPS
</t>
  </si>
  <si>
    <t xml:space="preserve">Jabatan akademik
DTPS.
Tabel 3.a.1) LKPS
</t>
  </si>
  <si>
    <t xml:space="preserve">Jika PGBLKL ≥ 70% ,
maka Skor = 4
NDGB = Jumlah DTPS yang memiliki jabatan akademik Guru Besar.
NDLK = Jumlah DTPS yang memiliki jabatan akademik Lektor Kepala.
NDL = Jumlah DTPS yang memiliki jabatan akademik Lektor.
NDTPS = Jumlah dosen tetap yang ditugaskan sebagai pengampu mata kuliah dengan bidang keahlian yang sesuai dengan kompetensi inti
program studi yang diakreditasi.
PGBLKL = ((NDGB + NDLK + NDL) / NDTPS) x 100%
</t>
  </si>
  <si>
    <t xml:space="preserve">Rasio jumlah
mahasiswa program
studi terhadap jumlah
DTPS.
Tabel 2.a LKPS
Tabel 3.a.1) LKPS
</t>
  </si>
  <si>
    <t xml:space="preserve">Penugasan DTPS
sebagai pembimbing
utama tugas akhir
mahasiswa.
Tabel 3.a.2) LKPS </t>
  </si>
  <si>
    <t>Jika RDPU ≤ 6 ,
maka Skor = 4                                                                                        RDPU = Rata-rata jumlah bimbingan sebagai pembimbing utama di seluruh program/ semester.</t>
  </si>
  <si>
    <t xml:space="preserve">Jika 12 ≤ EWMP ≤ 16 ,
maka Skor = 4
</t>
  </si>
  <si>
    <t>Dosen tidak tetap.
Tabel 3.a.4) LKPS</t>
  </si>
  <si>
    <t xml:space="preserve">Jika PDTT ≤ 10% ,
maka Skor = 4
NDTT = Jumlah dosen tidak tetap yang ditugaskan sebagai pengampu mata kuliah di program studi yang diakreditasi.
NDT = Jumlah dosen tetap yang ditugaskan sebagai pengampu mata kuliah di program studi yang diakreditasi.
PDTT = (NDTT / (NDT + NDTT)) x 100%
</t>
  </si>
  <si>
    <t xml:space="preserve">Kegiatan penelitian
DTPS yang relevan
dengan bidang program
studi dalam 3 tahun
terakhir.
Tabel 3.b.2) LKPS
</t>
  </si>
  <si>
    <t>Jika RI ≥ a ,
maka Skor = 4
RI = NI / 3 / NDTPS , RN = NN / 3 / NDTPS , RL = NL / 3 / NDTPS Faktor: a = 0,05 , b = 0,3 , c = 1
NI = Jumlah penelitian dengan sumber pembiayaan luar negeri dalam 3 tahun terakhir.
NN = Jumlah penelitian dengan sumber pembiayaan dalam negeri dalam 3 tahun terakhir.
NL = Jumlah penelitian dengan sumber pembiayaan PT/ mandiri dalam 3 tahun terakhir.
NDTPS = Jumlah dosen tetap yang ditugaskan sebagai pengampu mata kuliah dengan bidang keahlian yang sesuai dengan kompetensi inti
program studi yang diakreditasi.</t>
  </si>
  <si>
    <t xml:space="preserve">Kegiatan PkM DTPS
yang relevan dengan bidang program studi
dalam 3 tahun terakhir.
Tabel 3.b.3) LKPS
</t>
  </si>
  <si>
    <t xml:space="preserve">Jika RI ≥ a ,
maka Skor = 4
RI = NI / 3 / NDTPS , RN = NN / 3 / NDTPS , RL = NL / 3 / NDTPS Faktor: a = 0,05 , b = 0,3 , c = 1
NI = Jumlah PkM dengan sumber pembiayaan luar negeri dalam 3 tahun terakhir.
NN = Jumlah PkM dengan sumber pembiayaan dalam negeri dalam 3 tahun terakhir.
NL = Jumlah PkM dengan sumber pembiayaan PT/ mandiri dalam 3 tahun terakhir.
NDTPS = Jumlah dosen tetap yang ditugaskan sebagai pengampu mata kuliah dengan bidang keahlian yang sesuai dengan kompetensi inti
program studi yang diakreditasi.
</t>
  </si>
  <si>
    <t>Publikasi ilmiah dengan
tema yang relevan
dengan bidang program
studi yang dihasilkan
DTPS dalam 3 tahun
terakhir.
Tabel 3.b.4) LKPS</t>
  </si>
  <si>
    <t>Jika RI ≥ a,
maka Skor = 4
RW = (NA1 + NB1 + NC1) / NDTPS , RN = (NA2 + NA3 + NB2 + NC2) / NDTPS , RI = (NA4 + NB3 + NC3) / NDTPS Faktor: a = 0,1 ,
b = 1 , c = 2
NA1 = Jumlah publikasi di jurnal nasional tidak terakreditasi.
NA2 = Jumlah publikasi di jurnal nasional terakreditasi.
NA3 = Jumlah publikasi di jurnal internasional.
NA4 = Jumlah publikasi di jurnal internasional bereputasi.
NB1 = Jumlah publikasi di seminar wilayah/lokal/PT.
NB2 = Jumlah publikasi di seminar nasional.
NB3 = Jumlah publikasi di seminar internasional.
NC1 = Jumlah tulisan di media massa wilayah.
NC1 = Jumlah tulisan di media massa nasional.
NC3 = Jumlah tulisan di media massa internasional.
NDTPS = Jumlah dosen tetap yang ditugaskan sebagai pengampu mata kuliah dengan bidang keahlian yang sesuai dengan kompetensi inti
program studi yang diakreditasi.</t>
  </si>
  <si>
    <t xml:space="preserve">Artikel karya ilmiah
DTPS yang disitasi
dalam 3 tahun terakhir.
Tabel 3.b.5) LKPS
</t>
  </si>
  <si>
    <t>Luaran penelitian dan
PkM yang dihasilkan
DTPS dalam 3 tahun
terakhir.
Tabel 3.b.7) LKPS</t>
  </si>
  <si>
    <t xml:space="preserve">Jika RLP ≥ 1 ,
maka Skor 4                                                                                                                  RLP = (2 x (NA + NB + NC) + ND) / NDTPS
NA = Jumlah luaran penelitian/PkM yang mendapat pengakuan HKI (Paten, Paten Sederhana)
NB = Jumlah luaran penelitian/PkM yang mendapat pengakuan HKI (Hak Cipta, Desain Produk Industri, Perlindungan Varietas Tanaman, Desain
Tata Letak Sirkuit Terpadu, dll.)
NC = Jumlah luaran penelitian/PkM dalam bentuk Teknologi Tepat Guna, Produk (Produk Terstandarisasi, Produk Tersertifikasi), Karya Seni,
Rekayasa Sosial.                                                                                                                        ND = Jumlah luaran penelitian/PkM yang diterbitkan dalam bentuk Buku ber-ISBN, Book Chapter.
NDTPS = Jumlah dosen tetap yang ditugaskan sebagai pengampu mata kuliah dengan bidang keahlian yang sesuai dengan kompetensi inti
program studi yang diakreditasi.
</t>
  </si>
  <si>
    <t xml:space="preserve">C.4.4.c)
Pengembangan
Dosen
</t>
  </si>
  <si>
    <t>A. Kualifikasi dan kecukupan tenaga kependidikan berdasarkan jenis pekerjaannya (administrasi, pustakawan, teknisi, dll.)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</si>
  <si>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</si>
  <si>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 xml:space="preserve">UPPS memiliki jumlah laboran yang cukup terhadap jumlah laboratorium yang digunakan program studi, kualifikasinya sesuai dengan laboratorium yang menjadi tanggungjawabnya, serta bersertifikat laboran dan
bersertifikat kompetensi
tertentu sesuai bidang
tugasnya.
</t>
  </si>
  <si>
    <t>B. Kualifikasi dan kecukupan laboran untuk mendukung proses pembelajaran sesuai dengan kebutuhan program studi. Skor = (A + B) / 2</t>
  </si>
  <si>
    <t xml:space="preserve">Dana penelitian DTPS.
Tabel 4 LKPS
</t>
  </si>
  <si>
    <t xml:space="preserve">Jika DPkMD ≥ 5 ,
maka Skor = 4                                                                                                                     DPkMD = Rata-rata dana PkM DTPS/ tahun dalam 3 tahun terakhir (dalam juta rupiah).
</t>
  </si>
  <si>
    <t>Realisasi investasi (SDM, sarana dan prasarana) yang mendukung penyelenggaraan tridharma. Jika Skor rata-rata butir tentang Profil Dosen, Sarana, dan Prasarana ≥ 3,5 , maka Skor butir ini = 4.</t>
  </si>
  <si>
    <t>Realisasi investasi (SDM, sarana dan prasarana) memenuhi seluruh kebutuhan akan penyelenggaraan program pendidikan, penelitian dan PkM serta memenuhi standar perguruan tinggi terkait pendidikan, penelitian dan PkM.</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</si>
  <si>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</si>
  <si>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</si>
  <si>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</si>
  <si>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</si>
  <si>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</si>
  <si>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</si>
  <si>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Struktur kurikulum memuat keterkaitan antara matakuliah dengan capaian pembelajaran ulusan yang digambarkan dalam peta kurikulum yang jelas, capaian pembelajaran lulusan dipenuhi oleh seluruh capaian pembelajaran matakuliah, serta tidak ada capaian pembelajaran matakuliah yang tidak mendukung capaian pembelajaran lulusan</t>
  </si>
  <si>
    <t xml:space="preserve">C. Ketepatan struktur kurikulum dalam pembentukan capaian pembelajaran.Skor = (A + (2 x B) + (2
x C)) / 5
</t>
  </si>
  <si>
    <t>Pemenuhan karakteristik proses pembelajaran, yang terdiri atas sifat: 1) interaktif, 2) holistik, 3) integratif, 4) saintifik, 5) kontekstual, 6) tematik, 7) efektif, 8) kolaboratif, dan 9) berpusat pada mahasiswa.</t>
  </si>
  <si>
    <t>Terpenuhinya karakteristik proses pembelajaran program studi yang mencakup seluruh sifat, dan telah menghasilkan profil lulusan yang sesuai dengan capaian pembelajaran.</t>
  </si>
  <si>
    <t>B. Kedalaman dan keluasan RPS sesuai dengan capaian pembelajaran lulusan. Skor = (A + (2 x B)) / 3</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</si>
  <si>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</si>
  <si>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</si>
  <si>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</si>
  <si>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</si>
  <si>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Terdapat bukti sahih tentang pemenuhan SN Dikti Penelitian pada proses pembelajaran terkait penelitian serta pemenuhan SN Dikti Penelitian pada proses pembelajaran terkait penelitian.</t>
  </si>
  <si>
    <t xml:space="preserve">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penelitian:mencakup perencanaan, pelaksanaan, dan pelaporan.
4) penilaian penelitian memenuhi unsur edukatif, obyektif, akuntabel, dan transparan.
</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</si>
  <si>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</si>
  <si>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Terdapat bukti sahih tentang pemenuhan SN Dikti PkM pada proses pembelajaran terkait PkM serta pemenuhan SN Dikti PkM pada proses pembelajaran terkait PkM.</t>
  </si>
  <si>
    <t xml:space="preserve">E. Kesesuaian metode pembelajaran dengan capaian pembelajaran. Contoh: RBE (research based education), IBE (industry based education), teaching factory/teaching industry, dll.
 </t>
  </si>
  <si>
    <t xml:space="preserve">Terdapat bukti sahih yang menunjukkan metode pembelajaran yang dilaksanakan sesuai dengan capaian pembelajaran yang
direncanakan pada 75% s.d. 100% mata kuliah. </t>
  </si>
  <si>
    <t>Pembelajaran yang dilaksanakan dalam bentuk praktikum, praktik studio, praktik bengkel, atau praktik lapangan. Tabel 5.a LKPS</t>
  </si>
  <si>
    <t xml:space="preserve">Jika PJP ≥ 20% ,
maka Skor = 4                                                                                                            JP = Jam pembelajaran praktikum, praktik studio, praktik bengkel, atau praktik lapangan (termasuk KKN)
JB = Jam pembelajaran total selama masa pendidikan.
PJP = (JP / JB) x 100%
</t>
  </si>
  <si>
    <t>UPPS memiliki bukti sahih tentang sistem dan pelaksanaan monitoring dan evaluasi proses pembelajaran mencakup karakteristik, perencanaan, pelaksanaan, proses pembelajaran dan beban belajar mahasiswa yang dilaksanakan secara konsisten dan ditindak lanjuti.</t>
  </si>
  <si>
    <t xml:space="preserve">A. Mutu pelaksanaan penilaian pembelajaran (proses dan hasil belajar mahasiswa) untuk mengukur ketercapaian capaian pembelajaran berdasarkan prinsip penilaian yang mencakup: 1) edukatif, 2) otentik,3) objektif, 4) akuntabel, dan
5) transparan, yang dilakukan secara
terintegrasi.
</t>
  </si>
  <si>
    <t>Terdapat bukti sahih tentang dipenuhinya 5 prinsip penilaian yang dilakukan secara terintegrasi dan dilengkapi dengan rubrik/portofolio penilaian minimum 70% jumlah matakuliah.</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</si>
  <si>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</si>
  <si>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Terdapat bukti sahih yang menunjukkan kesesuaian teknik dan instrumen penilaian terhadap capaian pembelajaran minimum 75% s.d. 100% dari jumlah matakuliah.</t>
  </si>
  <si>
    <t>Terdapat bukti sahih pelaksanaan penilaian mencakup 7 unsur.</t>
  </si>
  <si>
    <t xml:space="preserve">C.6.4.g) Integrasi
kegiatan penelitian
dan PkM dalam
pembelajaran
</t>
  </si>
  <si>
    <t>Integrasi kegiatan penelitian dan PkM dalam pembelajaran oleh DTPS dalam 3 tahun terakhir. Tabel 5.b LKPS</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</si>
  <si>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</si>
  <si>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</si>
  <si>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A. Tingkat kepuasan mahasiswa terhadap proses pendidikan. Tabel 5.c LKPS</t>
  </si>
  <si>
    <t xml:space="preserve">B. Analisis dan tindak
lanjut dari hasil
pengukuran kepuasan
mahasiswa.
Skor = (A + (2 x B)) / 3
</t>
  </si>
  <si>
    <t>Hasil pengukuran dianalisis dan ditindaklanjuti minimal 2 kali setiap semester, serta digunakan untuk perbaikan proses pembelajaran dan menunjukkan peningkatan hasil pembelajaran.</t>
  </si>
  <si>
    <t>UPPS memenuhi 4 unsur relevansi penelitian dosen dan mahasiswa.</t>
  </si>
  <si>
    <t>Penelitian DTPS yang
dalam pelaksanaannya
melibatkan mahasiswa
program studi dalam 3
tahun terakhir.
Tabel 6.a LKPS</t>
  </si>
  <si>
    <t>UPPS memenuhi 4 unsur relevansi PkM dosen dan mahasiswa.</t>
  </si>
  <si>
    <t>PkM DTPS yang dalam
pelaksanaannya melibatkan mahasiswa
program studi dalam 3
tahun terakhir.
Tabel 7 LKPS</t>
  </si>
  <si>
    <t xml:space="preserve">Jika PPkMDM ≥ 25%,
maka Skor = 4
NPkMM = Jumlah judul PkM DTPS yang dalam pelaksanaannya melibatkan mahasiswa program studi dalam 3 tahun terakhir.
NPkMD = Jumlah judul PkM DTPS dalam 3 tahun terakhir.
PPkMDM = (NPkMM / NPkMD) x 100% </t>
  </si>
  <si>
    <t xml:space="preserve">IPK lulusan.
RIPK = Rata-rata IPK
lulusan dalam 3 tahun
terakhir.
Tabel 8.a LKPS
</t>
  </si>
  <si>
    <t xml:space="preserve">Jika RIPK ≥ 3,25,
maka Skor = 4
</t>
  </si>
  <si>
    <t>Jika RI ≥ a ,
maka Skor = 4
RI = NI / NM , RN = NN / NM , RW = NW / NM Faktor: a = 0,1% , b = 1% , c = 2%
NI = Jumlah prestasi akademik internasional.
NN = Jumlah prestasi akademik nasional.
NW = Jumlah prestasi akademik wilayah/lokal.
NM = Jumlah mahasiswa pada saat TS.</t>
  </si>
  <si>
    <t xml:space="preserve">Jika RI ≥ a ,
maka Skor = 4
RI = NI / NM , RN = NN / NM , RW = NW / NM Faktor: a = 0,2% , b = 2% , c = 4%
NI = Jumlah prestasi nonakademik internasional.
NN = Jumlah prestasi nonakademik nasional.
NW = Jumlah prestasi nonakademik wilayah/lokal.
NM = Jumlah mahasiswa pada saat TS.
</t>
  </si>
  <si>
    <t>Masa studi.
MS = Rata-rata masa
studi lulusan (tahun).
Tabel 8.c LKPS</t>
  </si>
  <si>
    <t xml:space="preserve">Jika 3,5 &lt; MS ≤ 4,5 ,
maka Skor = 4
</t>
  </si>
  <si>
    <t xml:space="preserve">Kelulusan tepat waktu.
PTW = Persentase
kelulusan tepat waktu.
Tabel 8.c LKPS
</t>
  </si>
  <si>
    <t xml:space="preserve">Jika PTW ≥ 50% ,
maka Skor = 4
</t>
  </si>
  <si>
    <t>Keberhasilan studi.
PPS = Persentase
keberhasilan studi.
Tabel 8.c LKPS</t>
  </si>
  <si>
    <t xml:space="preserve">Jika PPS ≥ 85% ,
maka Skor = 4
</t>
  </si>
  <si>
    <t xml:space="preserve">Waktu tunggu.
WT = waktu tunggu
lulusan untuk
mendapatkan pekerjaan
pertama dalam 3 tahun,
mulai TS-4 s.d. TS-2.
Tabel 8.d.1) LKPS
</t>
  </si>
  <si>
    <t xml:space="preserve">Jika WT &lt; 6 bulan,
maka Skor = 4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 </t>
  </si>
  <si>
    <t xml:space="preserve">Jika PBS ≥ 60% ,
maka Skor = 4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 </t>
  </si>
  <si>
    <t>Jika RI ≥ a,
maka Skor = 4                                                                                                            RI = (NI / NL) x 100% , RN = (NN / NL) x 100% , RW = (NW / NL) x 100% Faktor: a = 5% , b = 20% , c = 90% .
NI = Jumlah lulusan yang bekerja di badan usaha tingkat multi nasional/internasional.
NN = Jumlah lulusan yang bekerja di badan usaha tingkat nasional atau berwirausaha yang berizin.
NW = Jumlah lulusan yang bekerja di badan usaha tingkat wilayah/lokal atau berwirausaha tidak berizin.
NL = Jumlah lulusan.                                                                                                  Ketentuan persentase responden lulusan:
- untuk program studi dengan jumlah lulusan dalam 3 tahun (TS-4 s.d. TS-2) ≥ 300 orang, maka Prmin = 30%.
- untuk program studi dengan jumlah lulusan dalam 3 tahun (TS-4 s.d. TS-2) &lt; 300 orang, maka Prmin = 50% - ((NL / 300) x 20% )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bekerja/berwirausaha
PJ = Persentase lulusan yang terlacak = (NL / NJ) x 100%
Prmin = Persentase responden minimum</t>
  </si>
  <si>
    <t>Publikasi ilmiah mahasiswa, yang dihasilkan secara mandiri atau bersama DTPS, dengan judul yang relevan dengan bidang program studi dalam 3 tahun terakhir.</t>
  </si>
  <si>
    <t xml:space="preserve">Jika RI ≥ a,
maka Skor = 4                                                                                                             RL = ((NA1 + NB1 + NC1) / NM) x 100% , RN = ((NA2 + NA3 + NB2 + NC2) / NM) x 100% , RI = ((NA4 + NB3 + NC3) / NM) x 100%
Faktor: a = 1% , b = 10% , c = 50%
NA1 = Jumlah publikasi mahasiswa di jurnal nasional tidak terakreditasi.
NA2 = Jumlah publikasi mahasiswa di jurnal nasional terakreditasi.
NA3 = Jumlah publikasi mahasiswa di jurnal internasional.
NA4 = Jumlah publikasi mahasiswa di jurnal internasional bereputasi.
NB1 = Jumlah publikasi mahasiswa di seminar wilayah/lokal/PT.
NB2 = Jumlah publikasi mahasiswa di seminar nasional.
NB3 = Jumlah publikasi mahasiswa di seminar internasional.
NC1 = Jumlah tulisan mahasiswa di media massa wilayah.
NC2 = Jumlah tulisan mahasiswa di media massa nasional.
NC3 = Jumlah tulisan mahasiswa di media massa internasional.
NM = Jumlah mahasiswa pada saat TS. </t>
  </si>
  <si>
    <t xml:space="preserve">Luaran penelitian dan
PkM yang dihasilkan
mahasiswa, baik secara
mandiri atau bersama
DTPS dalam 3 tahun
terakhir.
Tabel 8.f.4) LKPS
</t>
  </si>
  <si>
    <t>Jika NLP ≥ 1 ,
maka Skor 4                                                                                                           NLP = 2 x (NA + NB + NC) + ND
NA = Jumlah luaran penelitian/PkM mahasiswa yang mendapat pengakuan HKI (Paten, Paten Sederhana)
NB = Jumlah luaran penelitian/PkM mahasiswa yang mendapat pengakuan HKI (Hak Cipta, Desain Produk Industri, Perlindungan Varietas
Tanaman, Desain Tata Letak Sirkuit Terpadu, dll.)
NC = Jumlah luaran penelitian/PkM mahasiswa dalam bentuk Teknologi Tepat Guna, Produk (Produk Terstandarisasi, Produk Tersertifikasi),
Karya Seni, Rekayasa Sosial.
ND = Jumlah luaran penelitian/PkM mahasiswa yang diterbitkan dalam bentuk Buku ber-ISBN, Book Chapter</t>
  </si>
  <si>
    <t xml:space="preserve">Ketepatan analisis SWOT atau analisis yang relevan di dalam mengembangkan
strategi.
 </t>
  </si>
  <si>
    <t>Skor = STKi / 7                                                                                          Tingkat kepuasan aspek ke-i dihitung dengan rumus sebagai berikut:
TKi = (4 x ai) + (3 x bi) + (2 x ci) + di i = 1, 2, ..., 7
ai = persentase “sangat baik”.
bi = persentase “baik”.
ci = persentase “cukup”.
di = persentase “kurang”                                                                 Ketentuan persentase responden pengguna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pengguna lulusan yang memberi tanggapan atas studi pelacakan lulusan dalam 3 tahun (TS-4 s.d. TS-2)
PJ = Persentase pengguna lulusan yang memberi tanggapan = (NL / NJ) x 100%
Prmin = Persentase responden minimum</t>
  </si>
  <si>
    <t>Wakil Auditi       :</t>
  </si>
  <si>
    <t>Ruang Lingkup :</t>
  </si>
  <si>
    <t>Kriteria              :</t>
  </si>
  <si>
    <t>Tanggal             :</t>
  </si>
  <si>
    <t>Lokasi                :</t>
  </si>
  <si>
    <t>Auditi                 :</t>
  </si>
  <si>
    <t>Auditor               :</t>
  </si>
  <si>
    <t>Wakil Auditor     :</t>
  </si>
  <si>
    <t>S : Kesesuaian (4) :  Temuan yang menunjukkan telah terlaksananya proses sesuai dengn prosedur yang telah ditetapkan</t>
  </si>
  <si>
    <r>
      <t xml:space="preserve">                                                     </t>
    </r>
    <r>
      <rPr>
        <b/>
        <sz val="16"/>
        <color rgb="FFFF0000"/>
        <rFont val="Calibri"/>
        <family val="2"/>
        <scheme val="minor"/>
      </rPr>
      <t xml:space="preserve"> </t>
    </r>
    <r>
      <rPr>
        <b/>
        <sz val="18"/>
        <color rgb="FFFF0000"/>
        <rFont val="Calibri"/>
        <family val="2"/>
        <scheme val="minor"/>
      </rPr>
      <t>INSTRUMEN AUDIT MUTU INTERNAL PROGRAM STUDI</t>
    </r>
  </si>
  <si>
    <t xml:space="preserve">      Jl. Prof. K.H. Zainal Abidin Fikry Kode Pos :30126 Kotak Pos: 54  Telp (0711) 353276 Palembang</t>
  </si>
  <si>
    <t xml:space="preserve">Hasil analisis data terhadap: jumlah, jenis, lingkup kerjasama tridharma (pendidikan, penelitian dan PkM) yang relevan dengan program studi yang diakreditasi dan 
manfaatnya (Tabel 1 LKPS). </t>
  </si>
  <si>
    <t xml:space="preserve">UPPS memiliki bukti yang sahih terkait kerjasama yang ada telah memenuhi 3 aspek dan hasilnya menunjukkan peningkatan dari tahun ke tahun.
</t>
  </si>
  <si>
    <t>Kerjasama pendidikan, penelitian, dan PkM yang relevan dengan program studi dan dikelola oleh UPPS dalam 3 tahun terakhir.
Tabel 1 LKPS</t>
  </si>
  <si>
    <t>Kerjasama tingkat internasional, nasional, wilayah/lokal yang relevan dengan program studi dan dikelola oleh UPPS dalam 3 tahun terakhir. Tabel 1 LKPS</t>
  </si>
  <si>
    <t xml:space="preserve">Jika RK ≥ 4 ,
maka A = 4 .                                                                                               RK = ((a x N1) + (b x N2) + (c x N3)) / NDTPS                 Faktor: a = 3 , b = 2 , c = 1
N1 = Jumlah kerjasama pendidikan.
N2 = Jumlah kerjasama penelitian.
N3 = Jumlah kerjasama PkM.
NDTPS = Jumlah dosen tetap yang ditugaskan sebagai pengampu mata kuliah dengan bidang keahlian yang sesuai dengan kompetensi inti
program studi yang diakreditasi.
</t>
  </si>
  <si>
    <t>A. Keterlibatan pemangku kepentingan dalam proses evaluasi dan pemutakhiran kurikulum.Evaluasi dan pemutakhiran kurikulum melibatkan pemangku kepentingan internal dan eksternal, serta direview oleh pakar bidang ilmu program studinya.</t>
  </si>
  <si>
    <t>A. Ketersediaan dan kelengkapan dokumen rencana pembelajaran semester (RPS)  dengan kedalaman dan keluasan sesuai dengan capaian pembelajaran lulusan.
Pelaksanaan proses pembelajaran yang mencakup bentuk interaksi antara dosen, mahasiswa, dan sumber belajar, pemantauan kesesuaian proses terhadap rencana pembelajaran, metoda pembelajaran yang secara efektif diterapkan untuk mendukung capaian pembelajaran, serta keterkaitan kegiatan penelitian dan PkM dalam proses pembelajaran.</t>
  </si>
  <si>
    <t>Kecukupan jumlah DTPS.
(Tabel 3.a.1) LKPS</t>
  </si>
  <si>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t>
  </si>
  <si>
    <t>1) visi yang mencerminkan visi perguruan tinggi dan memayungi visi keilmuan terkait keunikan program studi serta didukung data implementasi yang konsisten,                                                                                                             2) misi, tujuan, dan strategi yang searah dan bersinerji dengan misi, tujuan, dan strategi perguruan tinggi serta mendukung pengembangan program studi dengan data implementasi yang konsisten.</t>
  </si>
  <si>
    <t xml:space="preserve">A. Peningkatan animo calon mahasiswa. Tabel 2.a LKPS
</t>
  </si>
  <si>
    <t xml:space="preserve">B. Akses dan mutu layanan kemahasiswaan.
Skor = (A + (2 x B)) / 3
</t>
  </si>
  <si>
    <t>Jika NDTPS ≥ 12 ,
maka Skor = 4                                                                                                                            NDTPS = Jumlah dosen tetap yang ditugaskan sebagai pengampu mata kuliah dengan bidang keahlian yang sesuai dengan kompetensi inti program studi yang diakreditasi.</t>
  </si>
  <si>
    <t>Jika PDS3 ≥ 50% ,
maka Skor = 4
NDS3 = Jumlah DTPS yang berpendidikan tertinggi Doktor/Doktor Terapan/Subspesialis.
NDTPS = Jumlah dosen tetap yang ditugaskan sebagai pengampu mata kuliah dengan bidang keahlian yang sesuai dengan kompetensi inti program studi yang diakreditasi.
PDS3 = (NDS3 / NDTPS) x 100%</t>
  </si>
  <si>
    <t xml:space="preserve">Pengakuan/rekognisi atas kepakaran/prestasi/kinerja DTPS.
Tabel 3.b.1) LKPS
</t>
  </si>
  <si>
    <t xml:space="preserve">*Kelompok Sains Teknologi                                                                                                     Jika 15 ≤ RMD ≤ 25 ,
maka Skor = 4
*Kelompok Sosial Humaniora                                                                                                   Jika 25 ≤ RMD ≤ 35 ,
maka Skor = 4                                                                                                                                     NM = Jumlah mahasiswa pada saat TS.
NDTPS = Jumlah dosen tetap yang ditugaskan sebagai pengampu mata kuliah dengan bidang keahlian yang sesuai dengan kompetensi inti
program studi yang diakreditasi.
RMD = NM / NDTPS
*Untuk program studi dengan jumlah kebutuhan lulusan rendah, maka Skor = Skor butir Kualitas Input Mahasiswa.
           </t>
  </si>
  <si>
    <t xml:space="preserve">Ekuivalensi Waktu
Mengajar Penuh DTPS                                                                                              Tabel 3.a.3) LKPS
</t>
  </si>
  <si>
    <t>Jika RRD ≥ 0,5 ,
maka Skor = 4 .                                                                                                                               Pengakuan/rekognisi atas kepakaran/prestasi/kinerja DTPS dapat berupa:
a) menjadi visiting lecturer atau visiting scholar di program studi/perguruan tinggi terakreditasi A/Unggul atau program studi/perguruan tinggi
internasional bereputasi.
b) menjadi keynote speaker/invited speaker pada pertemuan ilmiah tingkat nasional/ internasional.
c) menjadi editor atau mitra bestari pada jurnal nasional terakreditasi/jurnal internasional bereputasi di bidang yang sesuai dengan bidang
program studi.
d) menjadi staf ahli/narasumber di lembaga tingkat wilayah/nasional/internasional pada bidang yang sesuai dengan bidang program studi (untuk
pengusul dari program studi pada program Sarjana/Magister/Doktor), atau menjadi tenaga ahli/konsultan di lembaga/industri tingkat
wilayah/nasional/ internasional pada bidang yang sesuai dengan bidang program studi (untuk pengusul dari program studi pada program
Diploma Tiga/Sarjana Terapan/Magister Terapan/Doktor Terapan).
e) mendapat penghargaan atas prestasi dan kinerja di tingkat wilayah/nasional/internasional.
RRD = NRD / NDTPS
NRD = Jumlah pengakuan atas prestasi/kinerja DTPS yang relevan dengan bidang keahlian dalam 3 tahun terakhir.
NDTPS = Jumlah dosen tetap yan</t>
  </si>
  <si>
    <t>Jika RS ≥ 0,5 ,
maka Skor = 4 .
RS = NAS / NDTPS
NAS = jumlah artikel yang disitasi.
NDTPS = Jumlah dosen tetap yang ditugaskan sebagai pengampu mata kuliah dengan bidang keahlian yang sesuai dengan kompetensi inti program studi yang diakreditasi.</t>
  </si>
  <si>
    <t>PPS merencanakan dan  mengembangkan DTPS  mengikuti rencana 
pengembangan SDM di  perguruan tinggi (Renstra  PT) secara konsisten.</t>
  </si>
  <si>
    <t>Upaya pengembangan dosen.
Jika Skor rata-rata butir
Profil Dosen  3,5 ,
maka Skor = 4.</t>
  </si>
  <si>
    <t xml:space="preserve">Jika DOP ≥ 20 ,
maka Skor = 4                                                                                                                              DOP = Rata-rata dana operasional pendidikan/mahasiswa/ tahun dalam 3 tahun terakhir (dalam juta rupiah).
</t>
  </si>
  <si>
    <t xml:space="preserve">Biaya operasional pendidikan.
Tabel 4 LKPS
</t>
  </si>
  <si>
    <t xml:space="preserve">Jika DPD ≥ 10 ,
maka Skor = 4                                                                                                                              DPD = Rata-rata dana penelitian DTPS/ tahun dalam 3 tahun terakhir (dalam juta rupiah).
</t>
  </si>
  <si>
    <t>Dana pengabdian kepada masyarakat DTPS.
Tabel 4 LKPS</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</si>
  <si>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</si>
  <si>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NMKI &gt; 3                                                                                                                                          NMKI = Jumlah mata kuliah yang dikembangkan berdasarkan hasil penelitian/PkM DTPS dalam 3 tahun terakhir.</t>
  </si>
  <si>
    <t xml:space="preserve">TKM ≥ 75%                                                                                                                                     Tingkat kepuasan pengguna pada aspek:
TKM1: Reliability; TKM2: Responsiveness; TKM3: Assurance; TKM4: Empathy; TKM5: Tangible.
Tingkat kepuasan mahasiswa pada aspek ke-i dihitung dengan rumus sebagai berikut:
TKMi = (4 x ai) + (3 x bi) + (2 x ci) + di i = 1, 2, ..., 7
dimana : ai = persentase “Sangat Baik”; bi = persentase “Baik”; ci = persentase “Cukup”; di = persentase “Kurang”.
TKM = ƩTKMi / 5
</t>
  </si>
  <si>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</si>
  <si>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 xml:space="preserve">Jika PPDM ≥ 25%,
maka Skor = 4                                                                                                                                   NPM = Jumlah judul penelitian DTPS yang dalam pelaksanaannya melibatkan mahasiswa program studi dalam 3 tahun terakhir.
NPD = Jumlah judul penelitian DTPS dalam 3 tahun terakhir.
PPDM = (NPM / NPD) x 100% </t>
  </si>
  <si>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</si>
  <si>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</si>
  <si>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Prestasi mahasiswa di bidang akademik dalam
3 tahun terakhir.
Tabel 8.b.1) LKPS
</t>
  </si>
  <si>
    <t xml:space="preserve">Prestasi mahasiswa di bidang nonakademik dalam 3 tahun terakhir.                                                                                                                                               Tabel 8.b.2) LKPS
</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</si>
  <si>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</si>
  <si>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 xml:space="preserve">Tracer study yang dilakukan UPPS telah mencakup 5 aspek.
</t>
  </si>
  <si>
    <t xml:space="preserve">Kesesuaian bidang kerja.
PBS = Kesesuaian bidang kerja lulusan saat mendapatkan
pekerjaan pertama dalam 3 tahun, mulai
TS-4 s.d. TS-2.
Tabel 8.d.2) LKPS
</t>
  </si>
  <si>
    <t>Tingkat dan ukuran tempat kerja lulusan.
Tabel 8.e.1) LKPS</t>
  </si>
  <si>
    <t>Tingkat kepuasan pengguna lulusan.
Tabel 8.e.2) LKPS</t>
  </si>
  <si>
    <t xml:space="preserve">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
</t>
  </si>
  <si>
    <t xml:space="preserve">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serta                        5) program yang menjamin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</si>
  <si>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</si>
  <si>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program pengembangan                                                 3) rencana penjaminan mutu yang berkelanjutan, dan                                                                                                                                                                  4) keberadaan dukungan pemangku kepentingan eksternal</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</si>
  <si>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</si>
  <si>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Kelengkapan struktur  organisasi dan  keefektifan  penyelenggaraan  organisasi.</t>
  </si>
  <si>
    <t>Perwujudan good  governance dan  pemenuhan lima pilar 
sistem tata pamong,  yang mencakup:
1) Kredibel,
2) Transparan,
3) Akuntabel,
4) Bertanggung jawab,
5) Adil.</t>
  </si>
  <si>
    <t>Komitmen pimpinan  UPPS</t>
  </si>
  <si>
    <t>Kapabilitas pimpinan  UPPS, mencakup  aspek:
1) perencanaan, 
2) pengorganisasian, 
3) penempatan personel, 
4) pelaksanaan, 
5) pengendalian dan 
pengawasan, dan
6) pelaporan yang 
menjadi dasar tindak 
lanjut.</t>
  </si>
  <si>
    <t>Pimpinan UPPS mampu :
1) melaksanakan 6 fungsi  manajemen secara efektif  dan efisien,
2) mengantisipasi dan  menyelesaikan masalah ada situasi yang tidak 
terduga,
3) melakukan inovasi  untuk menghasilkan nilai  tambah.</t>
  </si>
  <si>
    <t>Dokumen RPS mencakup target capaian pembelajaran, bahan kajian, metode pembelajaran, waktu dan tahapan, asesmen hasil capaian pembelajaran. RPS ditinjau dan disesuaikan secara berkala serta dapat diakses oleh mahasiswa, dilaksanakan secara konsisten.Isi materi pembelajaran sesuai dengan RPS, memiliki kedalaman dan keluasan yang relevan untuk mencapai capaian
pembelajaran lulusan, serta ditinjau ulang secara berkala.</t>
  </si>
  <si>
    <t>C.4.4.b) Kinerja Dosen
                                                                  Klausul 8.5.1 Pengendalian produksi dan penyediaan layanan Organisasi harus menerapkan produksi dan penyediaan layanan dalam keadaan terkendali.(ISO 9001:2015)</t>
  </si>
  <si>
    <t>C.5.4.b) Sarana
dan Prasarana                                                     (C.5.b IKU)         
                                                                         Klausul 7.1.3 Infrastruktur
Organisasi harus menetapkan, menyediakan dan memelihara infrastruktur yang diperlukan untuk operasional proses-proses untuk mencapai kesesuaian produk dan layanan. (ISO 9001:2015)</t>
  </si>
  <si>
    <t xml:space="preserve">terdapat bukti/pengakuan  yang sahih bahwa  pimpinan UPPS memiliki karakter kepemimpinan  operasional,  organisasi, dan publik. </t>
  </si>
  <si>
    <t xml:space="preserve">C.3.4.b) Daya Tarik Program Studi   Klausul 8.1 Organisasi harus merencanakan, melaksanakan dan mengendalikan proses-proses, (lihat 4.4) yang diperlukan untuk memenuhi   persyaratan dari penyediaan produk dan layanan dan untuk mengimplementasikan tindakan yang ditentukan dalam klausul 6.1 (ISO 9001:2015)       </t>
  </si>
  <si>
    <t xml:space="preserve">              </t>
  </si>
  <si>
    <t xml:space="preserve">      Jl. Prof. K.H. Zainal Abidin Fikry Kode Pos :30126 Kotak Pos: 54 </t>
  </si>
  <si>
    <t>Telp (0711) 353276 Palembang</t>
  </si>
  <si>
    <t>KRITERIA</t>
  </si>
  <si>
    <t>A</t>
  </si>
  <si>
    <t>B</t>
  </si>
  <si>
    <t>C1</t>
  </si>
  <si>
    <t>C2</t>
  </si>
  <si>
    <t>C3</t>
  </si>
  <si>
    <t>C4</t>
  </si>
  <si>
    <t>C5</t>
  </si>
  <si>
    <t>C6</t>
  </si>
  <si>
    <t>C7</t>
  </si>
  <si>
    <t>C8</t>
  </si>
  <si>
    <t>C9</t>
  </si>
  <si>
    <t>D</t>
  </si>
  <si>
    <t>REKAPULASI AMI SARJANA</t>
  </si>
  <si>
    <t xml:space="preserve">C.2.4.b)
Kepemimpinan
dan Kemampuan
Manajerial  (C.2.c IKU)                             Klausul  4.4.1: organisasi harus menetapkan, menerapkan, memelihara, dan meningkatkan system manajemen mutu secara berkelanjutan, termasuk proses dan interaksi yang diperlukan.( ISO 9001:2015)
</t>
  </si>
  <si>
    <t>C.2.4.c)
Kerjasama
(C.2.d IKU)                                                                   Klausul  6.2.2 : organisasi harus menetapkan: (1) apa yang akan dikerjakan, (2) sumber daya apa yang diperlukan, (3) siapa yang bertanggung jawab, (4) kapan akan selesai, (5) bagaimana hasil akan dievaluasi.    ( ISO 9001:2015)                                         Klausul 7.5 Informasi terdokumentasi   ( ISO 9001:2015)                          Klausul  8.2 : persyaratan produk dan jasa( ISO 9001:2015)</t>
  </si>
  <si>
    <t>C.2.6
Evaluasi Capaian
Kinerja 
                                                             Klausul 7.5 Informasi terdokumentasi. ( ISO 9001:2015)</t>
  </si>
  <si>
    <t>C.2.7. Penjaminan
Mutu
                                                       Klausul 4.4.1. Organisasi harus menetapkan, menerapkan, memelihara dan terus menerus meningkatkan sistem manajemen mutu, termasuk proses-proses yang diperlukan dan interaksinya, sesuai dengan persyaratan dari Standar Internasional ini. ( ISO 9001:2015)                                             Klausul 9.3 : Tinjauan Manajemen.( ISO 9001:2015)</t>
  </si>
  <si>
    <t>C.2.8. Kepuasan
Pemangku
Kepentingan                                               Klausul 8.1 Perencanaan dan pengendalian operasional.( ISO 9001:2015)
Klausul 9.1 Pemantauan, pengukuran, analisis dan evaluasi.( ISO 9001:2015)
Klausul 9.1.2 Kepuasan pelanggan.( ISO 9001:2015)</t>
  </si>
  <si>
    <t>C.2.9 Hasil analisis                                       Klausul 7.5 Informasi terdokumentasi.( ISO 9001:2015)</t>
  </si>
  <si>
    <t>C.6.4.b)
Karakteristik
Proses
Pembelajaran
Klausul 7.5 Informasi terdokumentasi
Klausul 8.3.2 Perencanaan desain dan pengembangan
Klausul 9.1 Pemantauan, pengukuran, analisis dan evaluasi.( ISO 9001:2015)</t>
  </si>
  <si>
    <t>C.6.4.c) Rencana Proses Pembelajaran                                                 Klausul 7.5 Informasi terdokumentasi.( ISO 9001:2015)
Klausul 8.3.2 Perencanaan desain dan pengembangan.( ISO 9001:2015)
Klausul 9.1 Pemantauan, pengukuran, analisis dan evaluasi.( ISO 9001:2015)</t>
  </si>
  <si>
    <t>C.6.4.d)
Pelaksanaan
Proses
Pembelajaran                                          Klausul 7.1.4 Lingkungan untuk pengoperasian proses.( ISO 9001:2015)
Klausul 7.5 Informasi terdokumentasi.( ISO 9001:2015)
Klausul 8.3.2 Perencanaan desain dan pengembangan.( ISO 9001:2015)</t>
  </si>
  <si>
    <t>D.2
Analisis SWOT
atau Analisis Lain yang
Relevan .                                                     klausul 4.2 Memahami kebutuhan dan harapan dari pihak-pihak yang berkepentingan. (ISO 9001:2015)</t>
  </si>
  <si>
    <t>D.3
Program
Pengembangan
klausul 6. planning (ISO 9001:2015)</t>
  </si>
  <si>
    <t>D.4
Program
Keberlanjutan                                           Klausul 7. support/sumber daya</t>
  </si>
  <si>
    <t>C.9.4.b) Luaran Dharma Penelitian dan PkM                                                Klausul 8.3.5 Output desain dan pengembangan (ISO 9001:2015)</t>
  </si>
  <si>
    <t>C.7.4.b) Penelitian
Dosen dan
Mahasiswa                                           Klausul 7.1.4 Lingkungan untuk pengoperasian proses  Klausul 7.5 Informasi terdokumentasi        Klausul 8.3.2 Perencanaan desain dan pengembangan.(ISO 9001:2015)</t>
  </si>
  <si>
    <t>C.6.4.i) Kepuasan Mahasiswa Klausul 7.5 Informasi terdokumentasi
Klausul 8.3.2 Perencanaan desain dan pengembangan.(ISO 9001:2015)
Klausul 9.1 Pemantauan, pengukuran, analisis dan evaluasi.(ISO 9001:2015)</t>
  </si>
  <si>
    <t>C.6.4.h) Suasana
Akademik
Klausul 7.1.4 Lingkungan untuk pengoperasian proses.(ISO 9001:2015)
Klausul 7.5 Informasi terdokumentasi
Klausul 8.3.2 Perencanaan desain dan pengembangan. (ISO 9001:2015)</t>
  </si>
  <si>
    <t>C.6.4.f) Penilaian
Pembelajaran                                     Klausul 7.5 Informasi terdokumentasi (ISO 9001:2015)</t>
  </si>
  <si>
    <t>C.6.4.e) Monitoring dan Evaluasi Proses Pembelajaran                           Klausul 7.5 Informasi terdokumentasi (ISO 9001:2015)</t>
  </si>
  <si>
    <r>
      <rPr>
        <b/>
        <sz val="11"/>
        <color rgb="FFFF0000"/>
        <rFont val="Calibri"/>
        <family val="2"/>
        <scheme val="minor"/>
      </rPr>
      <t xml:space="preserve"> A. Kondisi Eksternal  </t>
    </r>
    <r>
      <rPr>
        <b/>
        <sz val="11"/>
        <color theme="1"/>
        <rFont val="Calibri"/>
        <family val="2"/>
        <scheme val="minor"/>
      </rPr>
      <t xml:space="preserve">                                                      Klausul 4.1 Memahami Organisasi dan Konteksnya ( ISO 9001:2015)</t>
    </r>
  </si>
  <si>
    <r>
      <rPr>
        <b/>
        <sz val="11"/>
        <color rgb="FFFF0000"/>
        <rFont val="Calibri"/>
        <family val="2"/>
        <scheme val="minor"/>
      </rPr>
      <t>B. Profil Unit</t>
    </r>
    <r>
      <rPr>
        <b/>
        <sz val="11"/>
        <color theme="1"/>
        <rFont val="Calibri"/>
        <family val="2"/>
        <scheme val="minor"/>
      </rPr>
      <t xml:space="preserve">
Pengelola
Program Studi                                                     
                                                              Klausul 4.1 Memahami Organisasi dan Konteksnya ( ISO 9001:2015)</t>
    </r>
  </si>
  <si>
    <r>
      <rPr>
        <b/>
        <sz val="11"/>
        <color rgb="FFFF0000"/>
        <rFont val="Calibri"/>
        <family val="2"/>
        <scheme val="minor"/>
      </rPr>
      <t xml:space="preserve">C. Kriteria
C.1. Visi, Misi,
Tujuan dan
Strategi
</t>
    </r>
    <r>
      <rPr>
        <b/>
        <sz val="11"/>
        <color theme="1"/>
        <rFont val="Calibri"/>
        <family val="2"/>
        <scheme val="minor"/>
      </rPr>
      <t xml:space="preserve">                                                                        Klausul  6.2 : sasaran mutu dan perencanaan untuk mencapai sasaran (ISO 9001:2015)
</t>
    </r>
  </si>
  <si>
    <r>
      <rPr>
        <b/>
        <sz val="11"/>
        <color rgb="FFFF0000"/>
        <rFont val="Calibri"/>
        <family val="2"/>
        <scheme val="minor"/>
      </rPr>
      <t xml:space="preserve"> C.2. Tata Pamong, Tata Kelola dan Kerjasama  (C.2.a IKU)    </t>
    </r>
    <r>
      <rPr>
        <b/>
        <sz val="11"/>
        <color theme="1"/>
        <rFont val="Calibri"/>
        <family val="2"/>
        <scheme val="minor"/>
      </rPr>
      <t xml:space="preserve">                                      
                                                                    Klausul  4.4.1 : organisasi harus menetapkan, menerapkan, memelihara, dan meningkatkan system manajemen mutu secara berkelanjutan, termasuk proses dan interaksi yang diperlukan.(ISO 9001:2015)
                                                                   Klausul:  5.3 peran, tanggung jawab dan wewenang organisasi.(ISO 9001:2015)
                                                                          Klausul 4.4.1 organisasi harus menetapkan, menerapkan, memelihara, dan meningkatkan system manajemen mutu secara berkelanjutan, termasuk proses dan interaksi yang diperlukan.(ISO 9001:2015)
                                                             Klausul 4.4.2 memelihara informasi terdokumentasi.(ISO 9001:2015)
</t>
    </r>
  </si>
  <si>
    <r>
      <rPr>
        <b/>
        <sz val="11"/>
        <color rgb="FFFF0000"/>
        <rFont val="Calibri"/>
        <family val="2"/>
        <scheme val="minor"/>
      </rPr>
      <t>C.3. Mahasiswa</t>
    </r>
    <r>
      <rPr>
        <b/>
        <sz val="11"/>
        <color theme="1"/>
        <rFont val="Calibri"/>
        <family val="2"/>
        <scheme val="minor"/>
      </rPr>
      <t xml:space="preserve">
C.3.4. Indikator
Kinerja Utama
C.3.4.a) Kualitas
Input Mahasiswa                                              a) Kualitas Input Mahasiswa                         (c.3.a IKU)
                                                                        Klausul 8.1 Organisasi harus merencanakan, melaksanakan dan mengendalikan proses-proses, (lihat 4.4) yang diperlukan untuk memenuhi   persyaratan dari penyediaan produk dan layanan dan untuk mengimplementasikan tindakan yang ditentukan dalam klausul 6.1 (ISO 9001:2015)
</t>
    </r>
  </si>
  <si>
    <r>
      <rPr>
        <b/>
        <sz val="11"/>
        <color rgb="FFFF0000"/>
        <rFont val="Calibri"/>
        <family val="2"/>
        <scheme val="minor"/>
      </rPr>
      <t>C.4. Sumber Daya Manusia</t>
    </r>
    <r>
      <rPr>
        <b/>
        <sz val="11"/>
        <color theme="1"/>
        <rFont val="Calibri"/>
        <family val="2"/>
        <scheme val="minor"/>
      </rPr>
      <t xml:space="preserve">                          C.4.4. Indikator Kinerja Utama       C.4.4.a) Profil Dosen                                                                                                                                                          Klausul 7.1.2 Orang Organisasi seharusnya menentukan dan  menyediakan orang-orang yang diperlukan untuk operasi yang efektif dari sistem manajemen mutu dan untuk operasional dan pengendalian atas proses-proses yang ada. (ISO 9001:2015)</t>
    </r>
  </si>
  <si>
    <r>
      <rPr>
        <b/>
        <sz val="11"/>
        <color rgb="FFFF0000"/>
        <rFont val="Calibri"/>
        <family val="2"/>
        <scheme val="minor"/>
      </rPr>
      <t xml:space="preserve">C.5. Keuangan, Sarana dan Prasarana   </t>
    </r>
    <r>
      <rPr>
        <b/>
        <sz val="11"/>
        <color theme="1"/>
        <rFont val="Calibri"/>
        <family val="2"/>
        <scheme val="minor"/>
      </rPr>
      <t xml:space="preserve">                                                          C.5.4. Indikator Kinerja  Utama          C.5.4.a) Keuangan                                        Klausul 4.4.1. Organisasi harus menetapkan, menerapkan, memelihara dan terus menerus meningkatkan sistem manajemen mutu, termasuk proses-proses yang diperlukan dan interaksinya, sesuai dengan persyaratan dari Standar.(ISO 9001:2015)</t>
    </r>
  </si>
  <si>
    <r>
      <rPr>
        <b/>
        <sz val="11"/>
        <color rgb="FFFF0000"/>
        <rFont val="Calibri"/>
        <family val="2"/>
        <scheme val="minor"/>
      </rPr>
      <t>C.6. Pendidikan</t>
    </r>
    <r>
      <rPr>
        <b/>
        <sz val="11"/>
        <color theme="1"/>
        <rFont val="Calibri"/>
        <family val="2"/>
        <scheme val="minor"/>
      </rPr>
      <t xml:space="preserve">
C.6.4. Indikator Kinerja Utama
C.6.4.a) Kurikulum                                          (C.6.a IKU)
                                                                        Klausul 7.1.4 Lingkungan untuk pengoperasian proses
Klausul 7.5 Informasi terdokumentas  Klausul 8.3.2 Perencanaan desain dan pengembangan.(ISO 9001:2015)</t>
    </r>
  </si>
  <si>
    <r>
      <rPr>
        <b/>
        <sz val="11"/>
        <color rgb="FFFF0000"/>
        <rFont val="Calibri"/>
        <family val="2"/>
        <scheme val="minor"/>
      </rPr>
      <t>C.7. Penelitian</t>
    </r>
    <r>
      <rPr>
        <b/>
        <sz val="11"/>
        <color theme="1"/>
        <rFont val="Calibri"/>
        <family val="2"/>
        <scheme val="minor"/>
      </rPr>
      <t xml:space="preserve">
C.7.4. Indikator Kinerja Utama
C.7.4.a) Relevansi Penelitian
                                                                            Klausul 7.1.4 Lingkungan untuk pengoperasian proses  Klausul 7.5 Informasi terdokumentasi        Klausul 8.3.2 Perencanaan desain dan pengembangan.(ISO 9001:2015)</t>
    </r>
  </si>
  <si>
    <r>
      <rPr>
        <b/>
        <sz val="11"/>
        <color rgb="FFFF0000"/>
        <rFont val="Calibri"/>
        <family val="2"/>
        <scheme val="minor"/>
      </rPr>
      <t>C.8. Pengabdian kepada Masyarakat</t>
    </r>
    <r>
      <rPr>
        <b/>
        <sz val="11"/>
        <color theme="1"/>
        <rFont val="Calibri"/>
        <family val="2"/>
        <scheme val="minor"/>
      </rPr>
      <t xml:space="preserve">
C.8.4. Indikator Kinerja Utama
C.8.4.a) Relevansi PkM
                                                                                                       Klausul 6.2 Sasaran mutu dan perencanaan untuk mencapainya.(ISO 9001:2015) 
Klausul 6.2.1 Organisasi harus menetapkan sasaran mutu pada fungsi, tingkat dan proses-proses yang dibutuhkan untuk  sistem manajemen mutu.  (ISO 9001:2015)                                                    Klausul 7.4 Komunikasi (ISO 9001:2015)
 Klausul 7.5 Informasi terdokumentasi.(ISO 9001:2015)</t>
    </r>
  </si>
  <si>
    <r>
      <rPr>
        <b/>
        <sz val="11"/>
        <color rgb="FFFF0000"/>
        <rFont val="Calibri"/>
        <family val="2"/>
        <scheme val="minor"/>
      </rPr>
      <t>C.9. Luaran dan Capaian Tridharma</t>
    </r>
    <r>
      <rPr>
        <b/>
        <sz val="11"/>
        <color theme="1"/>
        <rFont val="Calibri"/>
        <family val="2"/>
        <scheme val="minor"/>
      </rPr>
      <t xml:space="preserve"> C.9.4. Indikator Kinerja Utama C.9.4.a) Luaran Dharma Pendidikan                                 Klausul 8.3.5 Output desain dan pengembangan (ISO 9001:2015)</t>
    </r>
  </si>
  <si>
    <r>
      <rPr>
        <b/>
        <sz val="11"/>
        <color rgb="FFFF0000"/>
        <rFont val="Calibri"/>
        <family val="2"/>
        <scheme val="minor"/>
      </rPr>
      <t xml:space="preserve">D Analisis dan
Penetapan
Program
Pengembangan
</t>
    </r>
    <r>
      <rPr>
        <b/>
        <sz val="11"/>
        <color theme="1"/>
        <rFont val="Calibri"/>
        <family val="2"/>
        <scheme val="minor"/>
      </rPr>
      <t>D.1
Analisis dan
Capaian                                                 Kinerja klausul 4.1 Memahami organisasi dan konteksnya (ISO 9001:2015)</t>
    </r>
  </si>
  <si>
    <t xml:space="preserve">UPPS telah melakukan
analisis capaian kinerja
yang:                                                                                                                                          1) analisisnya didukungoleh data/informasi yang relevan (merujuk pada pencapaian standar mutu perguruan tinggi) dan
berkualitas (andal dan memadai) yang didukung oleh keberadaan pangkalan data institusi yang terintegrasi.                                                                         2) konsisten dengan seluruh kriteria yang diuraikan sebelumnya,                                                                                                           3) analisisnya dilakukansecara komprehensif, tepat, dan tajam untuk mengidentifikasi akar masalah di UPPS.                                                                                              4) hasilnya dipublikasikankepada para pemangku kepentingan internal dan eksternal serta mudah diakses. </t>
  </si>
  <si>
    <t>C.3.4.c) Layanan
Kemahasiswaan
                                                                            Klausul 8:2 Persyaratan untuk produk dan layanan(ISO 9001:2015)</t>
  </si>
  <si>
    <t>C.4.4.d) Tenaga
Kependidikan
                                                                               Klausul 7.1.2 Orang Organisasi seharusnya menentukan dan  menyediakan orang-orang yang diperlukan untuk operasi yang efektif dari sistem manajemen mutu dan untuk operasional dan pengendalian atas proses-proses yang ada. (ISO 9001:2015)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</si>
</sst>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4"/>
      <color rgb="FF000000"/>
      <name val="Arial"/>
      <family val="2"/>
    </font>
    <font>
      <b/>
      <sz val="14"/>
      <color theme="1"/>
      <name val="Arial"/>
      <family val="2"/>
    </font>
    <font>
      <sz val="11"/>
      <color theme="1"/>
      <name val="Calibri"/>
      <family val="2"/>
      <charset val="1"/>
      <scheme val="minor"/>
    </font>
    <font>
      <sz val="12"/>
      <color rgb="FFFF0000"/>
      <name val="Arial Black"/>
      <family val="2"/>
    </font>
    <font>
      <sz val="12"/>
      <color rgb="FFFF0000"/>
      <name val="Calibri"/>
      <family val="2"/>
      <scheme val="minor"/>
    </font>
    <font>
      <b/>
      <sz val="12"/>
      <color rgb="FFFF0000"/>
      <name val="Calibri"/>
      <family val="2"/>
      <scheme val="minor"/>
    </font>
    <font>
      <b/>
      <sz val="16"/>
      <color theme="1"/>
      <name val="Calibri"/>
      <family val="2"/>
      <scheme val="minor"/>
    </font>
    <font>
      <b/>
      <sz val="11"/>
      <color theme="1"/>
      <name val="Arial Black"/>
      <family val="2"/>
    </font>
    <font>
      <b/>
      <sz val="16"/>
      <color rgb="FFFF0000"/>
      <name val="Calibri"/>
      <family val="2"/>
      <scheme val="minor"/>
    </font>
    <font>
      <b/>
      <sz val="18"/>
      <color rgb="FFFF0000"/>
      <name val="Calibri"/>
      <family val="2"/>
      <scheme val="minor"/>
    </font>
    <font>
      <b/>
      <sz val="11"/>
      <name val="Calibri"/>
      <family val="2"/>
      <scheme val="minor"/>
    </font>
    <font>
      <sz val="10"/>
      <color rgb="FF000000"/>
      <name val="Tahoma"/>
      <family val="2"/>
    </font>
    <font>
      <b/>
      <sz val="10"/>
      <color rgb="FF000000"/>
      <name val="Tahoma"/>
      <family val="2"/>
    </font>
    <font>
      <b/>
      <sz val="11"/>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88">
    <xf numFmtId="0" fontId="0" fillId="0" borderId="0" xfId="0"/>
    <xf numFmtId="0" fontId="0" fillId="0" borderId="0" xfId="0" applyAlignment="1">
      <alignment horizontal="center"/>
    </xf>
    <xf numFmtId="0" fontId="13"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9" fillId="4" borderId="5" xfId="0" applyFont="1" applyFill="1" applyBorder="1" applyAlignment="1">
      <alignment horizontal="center"/>
    </xf>
    <xf numFmtId="0" fontId="7" fillId="0" borderId="5" xfId="0" applyFont="1" applyBorder="1" applyAlignment="1">
      <alignment horizontal="center"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9" fontId="7" fillId="0" borderId="5" xfId="1" applyFont="1" applyBorder="1" applyAlignment="1">
      <alignment horizontal="left" vertical="top"/>
    </xf>
    <xf numFmtId="0" fontId="7" fillId="0" borderId="5" xfId="0" applyFont="1" applyBorder="1"/>
    <xf numFmtId="0" fontId="7" fillId="0" borderId="0" xfId="0" applyFont="1"/>
    <xf numFmtId="0" fontId="7" fillId="4" borderId="5" xfId="0" applyFont="1" applyFill="1" applyBorder="1" applyAlignment="1">
      <alignment horizontal="center"/>
    </xf>
    <xf numFmtId="0" fontId="14" fillId="0" borderId="0" xfId="0" applyFont="1"/>
    <xf numFmtId="9" fontId="7" fillId="0" borderId="5" xfId="0" applyNumberFormat="1" applyFont="1" applyBorder="1"/>
    <xf numFmtId="9" fontId="7" fillId="0" borderId="5" xfId="0" applyNumberFormat="1" applyFont="1" applyBorder="1" applyAlignment="1">
      <alignment horizontal="left" vertical="top"/>
    </xf>
    <xf numFmtId="0" fontId="6" fillId="0" borderId="5" xfId="0" applyFont="1" applyBorder="1" applyAlignment="1">
      <alignment horizontal="left" vertical="top" wrapText="1"/>
    </xf>
    <xf numFmtId="0" fontId="0" fillId="0" borderId="5" xfId="0" applyBorder="1"/>
    <xf numFmtId="0" fontId="14" fillId="2" borderId="0" xfId="0" applyFont="1" applyFill="1"/>
    <xf numFmtId="0" fontId="15" fillId="5" borderId="0" xfId="0" applyFont="1" applyFill="1" applyBorder="1" applyAlignment="1"/>
    <xf numFmtId="0" fontId="0" fillId="0" borderId="0" xfId="0" applyBorder="1"/>
    <xf numFmtId="0" fontId="10"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0" fillId="0" borderId="1" xfId="0" applyBorder="1"/>
    <xf numFmtId="0" fontId="15" fillId="5" borderId="1" xfId="0" applyFont="1" applyFill="1" applyBorder="1" applyAlignment="1"/>
    <xf numFmtId="0" fontId="5" fillId="0" borderId="5" xfId="0" applyFont="1" applyBorder="1" applyAlignment="1">
      <alignment horizontal="left" vertical="top" wrapText="1"/>
    </xf>
    <xf numFmtId="0" fontId="7" fillId="3" borderId="5" xfId="0" applyFont="1" applyFill="1" applyBorder="1" applyAlignment="1">
      <alignment horizontal="center" vertical="top"/>
    </xf>
    <xf numFmtId="0" fontId="7" fillId="3" borderId="5" xfId="0" applyFont="1" applyFill="1" applyBorder="1" applyAlignment="1">
      <alignment horizontal="left" vertical="top" wrapText="1"/>
    </xf>
    <xf numFmtId="0" fontId="7" fillId="3" borderId="5" xfId="0" applyFont="1" applyFill="1" applyBorder="1" applyAlignment="1">
      <alignment horizontal="left" vertical="top"/>
    </xf>
    <xf numFmtId="9" fontId="7" fillId="3" borderId="5" xfId="0" applyNumberFormat="1" applyFont="1" applyFill="1" applyBorder="1" applyAlignment="1">
      <alignment horizontal="left" vertical="top"/>
    </xf>
    <xf numFmtId="0" fontId="9" fillId="0" borderId="5" xfId="0" applyFont="1" applyBorder="1" applyAlignment="1">
      <alignment horizontal="left" vertical="top" wrapText="1"/>
    </xf>
    <xf numFmtId="0" fontId="20" fillId="0" borderId="5" xfId="0" applyFont="1" applyBorder="1" applyAlignment="1">
      <alignment horizontal="left" vertical="top" wrapText="1"/>
    </xf>
    <xf numFmtId="0" fontId="9" fillId="0" borderId="5" xfId="0" applyFont="1" applyBorder="1" applyAlignment="1">
      <alignment vertical="top" wrapText="1"/>
    </xf>
    <xf numFmtId="0" fontId="9" fillId="0" borderId="0" xfId="0" applyFont="1" applyAlignment="1">
      <alignment horizontal="left" vertical="top" wrapText="1"/>
    </xf>
    <xf numFmtId="0" fontId="9" fillId="3" borderId="5" xfId="0" applyFont="1" applyFill="1" applyBorder="1" applyAlignment="1">
      <alignment horizontal="left" vertical="top" wrapText="1"/>
    </xf>
    <xf numFmtId="0" fontId="7" fillId="3" borderId="7" xfId="0" applyFont="1" applyFill="1" applyBorder="1" applyAlignment="1">
      <alignment horizontal="center" vertical="top"/>
    </xf>
    <xf numFmtId="0" fontId="4" fillId="0" borderId="5" xfId="0" applyFont="1" applyBorder="1" applyAlignment="1">
      <alignment horizontal="left" vertical="top" wrapText="1"/>
    </xf>
    <xf numFmtId="0" fontId="4" fillId="0" borderId="5" xfId="0" applyFont="1" applyBorder="1" applyAlignment="1">
      <alignment horizontal="left" vertical="top"/>
    </xf>
    <xf numFmtId="0" fontId="9" fillId="0" borderId="7" xfId="0" applyFont="1" applyBorder="1" applyAlignment="1">
      <alignment vertical="top" wrapText="1"/>
    </xf>
    <xf numFmtId="0" fontId="4" fillId="3" borderId="5" xfId="0" applyFont="1" applyFill="1" applyBorder="1" applyAlignment="1">
      <alignment horizontal="left" vertical="top" wrapText="1"/>
    </xf>
    <xf numFmtId="0" fontId="4" fillId="0" borderId="5" xfId="0" applyFont="1" applyBorder="1" applyAlignment="1">
      <alignment vertical="top" wrapText="1"/>
    </xf>
    <xf numFmtId="0" fontId="3" fillId="0" borderId="5" xfId="0" applyFont="1" applyBorder="1" applyAlignment="1">
      <alignment horizontal="left" vertical="top" wrapText="1"/>
    </xf>
    <xf numFmtId="0" fontId="10" fillId="0" borderId="0" xfId="0" applyFont="1" applyAlignment="1">
      <alignment vertical="center"/>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center" vertical="top" wrapText="1"/>
    </xf>
    <xf numFmtId="0" fontId="0" fillId="6" borderId="5" xfId="0" applyFill="1"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0" fontId="5" fillId="0" borderId="0"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6" fillId="5" borderId="2" xfId="0" applyFont="1" applyFill="1" applyBorder="1" applyAlignment="1">
      <alignment horizontal="right" vertical="top"/>
    </xf>
    <xf numFmtId="0" fontId="16" fillId="5" borderId="1" xfId="0" applyFont="1" applyFill="1" applyBorder="1" applyAlignment="1">
      <alignment horizontal="right" vertical="top"/>
    </xf>
    <xf numFmtId="0" fontId="17" fillId="4" borderId="0" xfId="0" applyFont="1" applyFill="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4" borderId="0" xfId="0" applyFont="1" applyFill="1" applyBorder="1" applyAlignment="1">
      <alignment horizontal="left"/>
    </xf>
    <xf numFmtId="0" fontId="17" fillId="0" borderId="1" xfId="0" applyFont="1" applyBorder="1" applyAlignment="1">
      <alignment horizontal="left"/>
    </xf>
    <xf numFmtId="0" fontId="17" fillId="0" borderId="0" xfId="0" applyFont="1" applyBorder="1" applyAlignment="1">
      <alignment horizontal="left"/>
    </xf>
    <xf numFmtId="0" fontId="7" fillId="4" borderId="5" xfId="0" applyFont="1" applyFill="1" applyBorder="1" applyAlignment="1">
      <alignment horizontal="center"/>
    </xf>
    <xf numFmtId="0" fontId="7" fillId="3" borderId="6" xfId="0" applyFont="1" applyFill="1" applyBorder="1" applyAlignment="1">
      <alignment horizontal="center" vertical="top"/>
    </xf>
    <xf numFmtId="0" fontId="7" fillId="3" borderId="7"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8" xfId="0" applyFont="1" applyFill="1" applyBorder="1" applyAlignment="1">
      <alignment horizontal="center" vertical="top"/>
    </xf>
    <xf numFmtId="0" fontId="7" fillId="4" borderId="7" xfId="0" applyFont="1" applyFill="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vertical="top" wrapText="1"/>
    </xf>
    <xf numFmtId="0" fontId="1" fillId="0" borderId="5" xfId="0" applyFont="1" applyBorder="1" applyAlignment="1">
      <alignment horizontal="left" vertical="top" wrapText="1"/>
    </xf>
    <xf numFmtId="0" fontId="9" fillId="3" borderId="6" xfId="0" applyFont="1" applyFill="1" applyBorder="1" applyAlignment="1">
      <alignment horizontal="left" vertical="top" wrapText="1"/>
    </xf>
    <xf numFmtId="0" fontId="5" fillId="3" borderId="5"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7"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'HASIL REKAPULASI AMI SARJANA'!$C$10</c:f>
              <c:strCache>
                <c:ptCount val="1"/>
                <c:pt idx="0">
                  <c:v>REKAPULASI AMI SARJANA</c:v>
                </c:pt>
              </c:strCache>
            </c:strRef>
          </c:tx>
          <c:spPr>
            <a:solidFill>
              <a:schemeClr val="accent1"/>
            </a:solidFill>
            <a:ln>
              <a:noFill/>
            </a:ln>
            <a:effectLst/>
          </c:spPr>
          <c:invertIfNegative val="0"/>
          <c:cat>
            <c:strRef>
              <c:f>'HASIL REKAPULASI AMI SARJANA'!$B$11:$B$22</c:f>
              <c:strCache>
                <c:ptCount val="12"/>
                <c:pt idx="0">
                  <c:v>A</c:v>
                </c:pt>
                <c:pt idx="1">
                  <c:v>B</c:v>
                </c:pt>
                <c:pt idx="2">
                  <c:v>C1</c:v>
                </c:pt>
                <c:pt idx="3">
                  <c:v>C2</c:v>
                </c:pt>
                <c:pt idx="4">
                  <c:v>C3</c:v>
                </c:pt>
                <c:pt idx="5">
                  <c:v>C4</c:v>
                </c:pt>
                <c:pt idx="6">
                  <c:v>C5</c:v>
                </c:pt>
                <c:pt idx="7">
                  <c:v>C6</c:v>
                </c:pt>
                <c:pt idx="8">
                  <c:v>C7</c:v>
                </c:pt>
                <c:pt idx="9">
                  <c:v>C8</c:v>
                </c:pt>
                <c:pt idx="10">
                  <c:v>C9</c:v>
                </c:pt>
                <c:pt idx="11">
                  <c:v>D</c:v>
                </c:pt>
              </c:strCache>
            </c:strRef>
          </c:cat>
          <c:val>
            <c:numRef>
              <c:f>'HASIL REKAPULASI AMI SARJANA'!$C$11:$C$22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5F-4F90-B000-ED6E779D957E}"/>
            </c:ext>
          </c:extLst>
        </c:ser>
        <c:dLbls>
          <c:showLegendKey val="0"/>
          <c:showVal val="0"/>
          <c:showCatName val="0"/>
          <c:showSerName val="0"/>
          <c:showPercent val="0"/>
          <c:showBubbleSize val="0"/>
        </c:dLbls>
        <c:gapWidth val="219"/>
        <c:overlap val="-27"/>
        <c:axId val="73163904"/>
        <c:axId val="73165440"/>
      </c:barChart>
      <c:catAx>
        <c:axId val="7316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5440"/>
        <c:crossesAt val="0"/>
        <c:auto val="1"/>
        <c:lblAlgn val="ctr"/>
        <c:lblOffset val="100"/>
        <c:noMultiLvlLbl val="0"/>
      </c:catAx>
      <c:valAx>
        <c:axId val="73165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3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251353</xdr:colOff>
      <xdr:row>0</xdr:row>
      <xdr:rowOff>83873</xdr:rowOff>
    </xdr:from>
    <xdr:to>
      <xdr:col>1</xdr:col>
      <xdr:colOff>2033322</xdr:colOff>
      <xdr:row>6</xdr:row>
      <xdr:rowOff>64823</xdr:rowOff>
    </xdr:to>
    <xdr:pic>
      <xdr:nvPicPr>
        <xdr:cNvPr id="2" name="Picture 1" descr="logo uin">
          <a:extLst>
            <a:ext uri="{FF2B5EF4-FFF2-40B4-BE49-F238E27FC236}">
              <a16:creationId xmlns:a16="http://schemas.microsoft.com/office/drawing/2014/main" id="{A39DEA47-C5EF-4326-AF5C-FD1212367E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186" y="83873"/>
          <a:ext cx="1781969" cy="1250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114300</xdr:rowOff>
    </xdr:from>
    <xdr:to>
      <xdr:col>2</xdr:col>
      <xdr:colOff>178435</xdr:colOff>
      <xdr:row>6</xdr:row>
      <xdr:rowOff>107950</xdr:rowOff>
    </xdr:to>
    <xdr:pic>
      <xdr:nvPicPr>
        <xdr:cNvPr id="2" name="Picture 1" descr="logo uin">
          <a:extLst>
            <a:ext uri="{FF2B5EF4-FFF2-40B4-BE49-F238E27FC236}">
              <a16:creationId xmlns:a16="http://schemas.microsoft.com/office/drawing/2014/main" id="{7DAC63FB-949F-43A1-A98E-1F1EC40673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4800"/>
          <a:ext cx="1530985" cy="1060450"/>
        </a:xfrm>
        <a:prstGeom prst="rect">
          <a:avLst/>
        </a:prstGeom>
        <a:noFill/>
        <a:ln>
          <a:noFill/>
        </a:ln>
      </xdr:spPr>
    </xdr:pic>
    <xdr:clientData/>
  </xdr:twoCellAnchor>
  <xdr:twoCellAnchor>
    <xdr:from>
      <xdr:col>3</xdr:col>
      <xdr:colOff>593146</xdr:colOff>
      <xdr:row>8</xdr:row>
      <xdr:rowOff>187037</xdr:rowOff>
    </xdr:from>
    <xdr:to>
      <xdr:col>15</xdr:col>
      <xdr:colOff>43294</xdr:colOff>
      <xdr:row>23</xdr:row>
      <xdr:rowOff>72737</xdr:rowOff>
    </xdr:to>
    <xdr:graphicFrame macro="">
      <xdr:nvGraphicFramePr>
        <xdr:cNvPr id="3" name="Chart 2">
          <a:extLst>
            <a:ext uri="{FF2B5EF4-FFF2-40B4-BE49-F238E27FC236}">
              <a16:creationId xmlns:a16="http://schemas.microsoft.com/office/drawing/2014/main" id="{3349D9B9-F9D5-45BE-ABB0-EC7E39043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995D-2B54-402A-8130-992908F145A5}">
  <dimension ref="A1:O137"/>
  <sheetViews>
    <sheetView tabSelected="1" topLeftCell="A131" zoomScale="50" zoomScaleNormal="50" workbookViewId="0">
      <selection activeCell="B133" sqref="B133:B136"/>
    </sheetView>
  </sheetViews>
  <sheetFormatPr defaultColWidth="8.85546875" defaultRowHeight="15" x14ac:dyDescent="0.25"/>
  <cols>
    <col min="1" max="1" width="5.42578125" customWidth="1"/>
    <col min="2" max="2" width="44.42578125" customWidth="1"/>
    <col min="3" max="3" width="59.85546875" customWidth="1"/>
    <col min="4" max="4" width="67.28515625" customWidth="1"/>
    <col min="5" max="5" width="13.28515625" customWidth="1"/>
    <col min="6" max="6" width="12.85546875" customWidth="1"/>
    <col min="7" max="7" width="16.7109375" customWidth="1"/>
  </cols>
  <sheetData>
    <row r="1" spans="1:15" x14ac:dyDescent="0.25">
      <c r="A1" s="21"/>
      <c r="B1" s="21"/>
      <c r="C1" s="21"/>
      <c r="D1" s="21"/>
      <c r="E1" s="21"/>
      <c r="F1" s="21"/>
      <c r="G1" s="21"/>
      <c r="O1" s="1"/>
    </row>
    <row r="2" spans="1:15" ht="18" x14ac:dyDescent="0.25">
      <c r="A2" s="21"/>
      <c r="B2" s="21"/>
      <c r="C2" s="22"/>
      <c r="D2" s="23" t="s">
        <v>1</v>
      </c>
      <c r="E2" s="23"/>
      <c r="F2" s="23"/>
      <c r="G2" s="23"/>
      <c r="H2" s="3"/>
      <c r="I2" s="3"/>
      <c r="J2" s="3"/>
      <c r="K2" s="3"/>
      <c r="O2" s="1"/>
    </row>
    <row r="3" spans="1:15" ht="18" x14ac:dyDescent="0.25">
      <c r="A3" s="21"/>
      <c r="B3" s="21"/>
      <c r="C3" s="24" t="s">
        <v>2</v>
      </c>
      <c r="D3" s="25" t="s">
        <v>3</v>
      </c>
      <c r="E3" s="25"/>
      <c r="F3" s="25"/>
      <c r="G3" s="25"/>
      <c r="H3" s="4"/>
      <c r="I3" s="4"/>
      <c r="J3" s="4"/>
      <c r="K3" s="4"/>
      <c r="O3" s="1"/>
    </row>
    <row r="4" spans="1:15" ht="18" x14ac:dyDescent="0.25">
      <c r="A4" s="21"/>
      <c r="B4" s="21"/>
      <c r="C4" s="24"/>
      <c r="D4" s="25" t="s">
        <v>0</v>
      </c>
      <c r="E4" s="25"/>
      <c r="F4" s="25"/>
      <c r="G4" s="25"/>
      <c r="H4" s="4"/>
      <c r="I4" s="4"/>
      <c r="J4" s="4"/>
      <c r="K4" s="4"/>
      <c r="O4" s="1"/>
    </row>
    <row r="5" spans="1:15" x14ac:dyDescent="0.25">
      <c r="A5" s="21"/>
      <c r="B5" s="21"/>
      <c r="C5" s="21"/>
      <c r="D5" s="21"/>
      <c r="E5" s="21"/>
      <c r="F5" s="21"/>
      <c r="G5" s="21"/>
      <c r="O5" s="1"/>
    </row>
    <row r="6" spans="1:15" x14ac:dyDescent="0.25">
      <c r="A6" s="21"/>
      <c r="B6" s="21"/>
      <c r="C6" s="56" t="s">
        <v>141</v>
      </c>
      <c r="D6" s="56"/>
      <c r="E6" s="56"/>
      <c r="F6" s="56"/>
      <c r="G6" s="56"/>
      <c r="H6" s="5"/>
      <c r="I6" s="5"/>
      <c r="J6" s="5"/>
      <c r="K6" s="5"/>
      <c r="O6" s="1"/>
    </row>
    <row r="7" spans="1:15" x14ac:dyDescent="0.25">
      <c r="A7" s="26"/>
      <c r="B7" s="26"/>
      <c r="C7" s="57"/>
      <c r="D7" s="57"/>
      <c r="E7" s="57"/>
      <c r="F7" s="57"/>
      <c r="G7" s="57"/>
      <c r="H7" s="5"/>
      <c r="I7" s="5"/>
      <c r="J7" s="5"/>
      <c r="K7" s="5"/>
      <c r="O7" s="1"/>
    </row>
    <row r="8" spans="1:15" ht="23.25" customHeight="1" x14ac:dyDescent="0.25">
      <c r="A8" s="64" t="s">
        <v>140</v>
      </c>
      <c r="B8" s="64"/>
      <c r="C8" s="64"/>
      <c r="D8" s="64"/>
      <c r="E8" s="64"/>
      <c r="F8" s="64"/>
      <c r="G8" s="64"/>
      <c r="H8" s="5"/>
      <c r="I8" s="5"/>
      <c r="J8" s="5"/>
      <c r="K8" s="5"/>
      <c r="O8" s="1"/>
    </row>
    <row r="9" spans="1:15" x14ac:dyDescent="0.25">
      <c r="A9" s="65"/>
      <c r="B9" s="65"/>
      <c r="C9" s="65"/>
      <c r="D9" s="65"/>
      <c r="E9" s="65"/>
      <c r="F9" s="65"/>
      <c r="G9" s="65"/>
      <c r="H9" s="5"/>
      <c r="I9" s="5"/>
      <c r="J9" s="5"/>
      <c r="K9" s="5"/>
      <c r="O9" s="1"/>
    </row>
    <row r="10" spans="1:15" ht="18.75" x14ac:dyDescent="0.4">
      <c r="A10" s="69" t="s">
        <v>136</v>
      </c>
      <c r="B10" s="69"/>
      <c r="C10" s="69"/>
      <c r="D10" s="69"/>
      <c r="E10" s="66" t="s">
        <v>132</v>
      </c>
      <c r="F10" s="66"/>
      <c r="G10" s="66"/>
      <c r="H10" s="5"/>
      <c r="I10" s="5"/>
      <c r="J10" s="5"/>
      <c r="K10" s="5"/>
      <c r="O10" s="1"/>
    </row>
    <row r="11" spans="1:15" ht="18.75" x14ac:dyDescent="0.4">
      <c r="A11" s="71" t="s">
        <v>131</v>
      </c>
      <c r="B11" s="71"/>
      <c r="C11" s="71"/>
      <c r="D11" s="71"/>
      <c r="E11" s="67" t="s">
        <v>133</v>
      </c>
      <c r="F11" s="67"/>
      <c r="G11" s="67"/>
      <c r="H11" s="5"/>
      <c r="I11" s="5"/>
      <c r="J11" s="5"/>
      <c r="K11" s="5"/>
      <c r="O11" s="1"/>
    </row>
    <row r="12" spans="1:15" ht="18.75" x14ac:dyDescent="0.4">
      <c r="A12" s="69" t="s">
        <v>137</v>
      </c>
      <c r="B12" s="69"/>
      <c r="C12" s="69"/>
      <c r="D12" s="69"/>
      <c r="E12" s="66" t="s">
        <v>134</v>
      </c>
      <c r="F12" s="66"/>
      <c r="G12" s="66"/>
      <c r="H12" s="5"/>
      <c r="I12" s="5"/>
      <c r="J12" s="5"/>
      <c r="K12" s="5"/>
      <c r="O12" s="1"/>
    </row>
    <row r="13" spans="1:15" ht="18.75" x14ac:dyDescent="0.4">
      <c r="A13" s="70" t="s">
        <v>138</v>
      </c>
      <c r="B13" s="70"/>
      <c r="C13" s="70"/>
      <c r="D13" s="70"/>
      <c r="E13" s="68" t="s">
        <v>135</v>
      </c>
      <c r="F13" s="68"/>
      <c r="G13" s="68"/>
      <c r="H13" s="5"/>
      <c r="I13" s="5"/>
      <c r="J13" s="5"/>
      <c r="K13" s="5"/>
      <c r="O13" s="1"/>
    </row>
    <row r="14" spans="1:15" ht="19.5" x14ac:dyDescent="0.4">
      <c r="A14" s="20" t="s">
        <v>139</v>
      </c>
      <c r="B14" s="20"/>
      <c r="C14" s="20"/>
      <c r="D14" s="20"/>
      <c r="E14" s="20"/>
      <c r="F14" s="20"/>
      <c r="G14" s="20"/>
      <c r="H14" s="14"/>
      <c r="I14" s="14"/>
      <c r="J14" s="14"/>
      <c r="K14" s="14"/>
      <c r="L14" s="2"/>
      <c r="M14" s="2"/>
      <c r="N14" s="2"/>
      <c r="O14" s="1"/>
    </row>
    <row r="15" spans="1:15" ht="19.5" x14ac:dyDescent="0.4">
      <c r="A15" s="20" t="s">
        <v>16</v>
      </c>
      <c r="B15" s="20"/>
      <c r="C15" s="20"/>
      <c r="D15" s="20"/>
      <c r="E15" s="20"/>
      <c r="F15" s="20"/>
      <c r="G15" s="20"/>
      <c r="H15" s="14"/>
      <c r="I15" s="14"/>
      <c r="J15" s="14"/>
      <c r="K15" s="14"/>
      <c r="L15" s="2"/>
      <c r="M15" s="2"/>
      <c r="N15" s="2"/>
      <c r="O15" s="1"/>
    </row>
    <row r="16" spans="1:15" ht="19.5" x14ac:dyDescent="0.4">
      <c r="A16" s="27" t="s">
        <v>15</v>
      </c>
      <c r="B16" s="27"/>
      <c r="C16" s="27"/>
      <c r="D16" s="27"/>
      <c r="E16" s="27"/>
      <c r="F16" s="27"/>
      <c r="G16" s="27"/>
      <c r="H16" s="14"/>
      <c r="I16" s="14"/>
      <c r="J16" s="19"/>
      <c r="K16" s="14"/>
      <c r="L16" s="2"/>
      <c r="M16" s="2"/>
      <c r="N16" s="2"/>
      <c r="O16" s="1"/>
    </row>
    <row r="18" spans="1:7" x14ac:dyDescent="0.25">
      <c r="A18" s="6" t="s">
        <v>4</v>
      </c>
      <c r="B18" s="6" t="s">
        <v>17</v>
      </c>
      <c r="C18" s="6" t="s">
        <v>18</v>
      </c>
      <c r="D18" s="6" t="s">
        <v>19</v>
      </c>
      <c r="E18" s="6" t="s">
        <v>20</v>
      </c>
      <c r="F18" s="6" t="s">
        <v>21</v>
      </c>
      <c r="G18" s="6" t="s">
        <v>22</v>
      </c>
    </row>
    <row r="19" spans="1:7" ht="150" x14ac:dyDescent="0.25">
      <c r="A19" s="29">
        <v>1</v>
      </c>
      <c r="B19" s="33" t="s">
        <v>231</v>
      </c>
      <c r="C19" s="9" t="s">
        <v>5</v>
      </c>
      <c r="D19" s="39" t="s">
        <v>150</v>
      </c>
      <c r="E19" s="40"/>
      <c r="F19" s="8" t="str">
        <f>IF(NOT(ISBLANK(E19)),IF(OR(E19=0,E19=1,E19=2),"KTS",IF(E19=3,"OB",IF(E19=4,"SESUAI","ERROR"))),"")</f>
        <v/>
      </c>
      <c r="G19" s="10">
        <f>E19/4</f>
        <v>0</v>
      </c>
    </row>
    <row r="20" spans="1:7" x14ac:dyDescent="0.25">
      <c r="A20" s="72" t="s">
        <v>6</v>
      </c>
      <c r="B20" s="72"/>
      <c r="C20" s="72"/>
      <c r="D20" s="72"/>
      <c r="E20" s="11">
        <f>E19</f>
        <v>0</v>
      </c>
      <c r="F20" s="11" t="str">
        <f>IF(NOT(ISBLANK(E20)),IF(OR(E20=0,E20=1,E20=2),"KTS",IF(E20=3,"OB",IF(E20=4,"SESUAI","ERROR"))),"")</f>
        <v>KTS</v>
      </c>
      <c r="G20" s="15">
        <f>AVERAGE(G19)</f>
        <v>0</v>
      </c>
    </row>
    <row r="22" spans="1:7" x14ac:dyDescent="0.25">
      <c r="A22" s="6" t="s">
        <v>4</v>
      </c>
      <c r="B22" s="6" t="s">
        <v>17</v>
      </c>
      <c r="C22" s="6" t="s">
        <v>18</v>
      </c>
      <c r="D22" s="6" t="s">
        <v>19</v>
      </c>
      <c r="E22" s="6" t="s">
        <v>20</v>
      </c>
      <c r="F22" s="6" t="s">
        <v>21</v>
      </c>
      <c r="G22" s="6" t="s">
        <v>22</v>
      </c>
    </row>
    <row r="23" spans="1:7" ht="135" x14ac:dyDescent="0.25">
      <c r="A23" s="29">
        <v>2</v>
      </c>
      <c r="B23" s="33" t="s">
        <v>232</v>
      </c>
      <c r="C23" s="9" t="s">
        <v>24</v>
      </c>
      <c r="D23" s="9" t="s">
        <v>23</v>
      </c>
      <c r="E23" s="8"/>
      <c r="F23" s="8" t="str">
        <f>IF(NOT(ISBLANK(E23)),IF(OR(E23=0,E23=1,E23=2),"KTS",IF(E23=3,"OB",IF(E23=4,"SESUAI","ERROR"))),"")</f>
        <v/>
      </c>
      <c r="G23" s="16">
        <f>E23/4</f>
        <v>0</v>
      </c>
    </row>
    <row r="24" spans="1:7" x14ac:dyDescent="0.25">
      <c r="A24" s="72" t="s">
        <v>6</v>
      </c>
      <c r="B24" s="72"/>
      <c r="C24" s="72"/>
      <c r="D24" s="72"/>
      <c r="E24" s="11">
        <f>E23</f>
        <v>0</v>
      </c>
      <c r="F24" s="11" t="str">
        <f>IF(NOT(ISBLANK(E24)),IF(OR(E24=0,E24=1,E24=2),"KTS",IF(E24=3,"OB",IF(E24=4,"SESUAI","ERROR"))),"")</f>
        <v>KTS</v>
      </c>
      <c r="G24" s="15">
        <f>AVERAGE(G23)</f>
        <v>0</v>
      </c>
    </row>
    <row r="25" spans="1:7" ht="22.5" customHeight="1" x14ac:dyDescent="0.25">
      <c r="A25" s="12"/>
      <c r="B25" s="12"/>
      <c r="C25" s="12"/>
      <c r="D25" s="12"/>
      <c r="E25" s="12"/>
      <c r="F25" s="12"/>
      <c r="G25" s="12"/>
    </row>
    <row r="26" spans="1:7" ht="27" customHeight="1" x14ac:dyDescent="0.25">
      <c r="A26" s="6" t="s">
        <v>4</v>
      </c>
      <c r="B26" s="6" t="s">
        <v>17</v>
      </c>
      <c r="C26" s="6" t="s">
        <v>18</v>
      </c>
      <c r="D26" s="6" t="s">
        <v>19</v>
      </c>
      <c r="E26" s="6" t="s">
        <v>20</v>
      </c>
      <c r="F26" s="6" t="s">
        <v>21</v>
      </c>
      <c r="G26" s="6" t="s">
        <v>22</v>
      </c>
    </row>
    <row r="27" spans="1:7" ht="120" customHeight="1" x14ac:dyDescent="0.25">
      <c r="A27" s="73">
        <v>3</v>
      </c>
      <c r="B27" s="61" t="s">
        <v>233</v>
      </c>
      <c r="C27" s="58" t="s">
        <v>7</v>
      </c>
      <c r="D27" s="39" t="s">
        <v>151</v>
      </c>
      <c r="E27" s="8"/>
      <c r="F27" s="8" t="str">
        <f>IF(NOT(ISBLANK(E27)),IF(OR(E27=0,E27=1,E27=2),"KTS",IF(E27=3,"OB",IF(E27=4,"SESUAI","ERROR"))),"")</f>
        <v/>
      </c>
      <c r="G27" s="16">
        <f>E27/4</f>
        <v>0</v>
      </c>
    </row>
    <row r="28" spans="1:7" ht="75" x14ac:dyDescent="0.25">
      <c r="A28" s="75"/>
      <c r="B28" s="62"/>
      <c r="C28" s="59"/>
      <c r="D28" s="9" t="s">
        <v>25</v>
      </c>
      <c r="E28" s="8"/>
      <c r="F28" s="8" t="str">
        <f t="shared" ref="F28:F29" si="0">IF(NOT(ISBLANK(E28)),IF(OR(E28=0,E28=1,E28=2),"KTS",IF(E28=3,"OB",IF(E28=4,"SESUAI","ERROR"))),"")</f>
        <v/>
      </c>
      <c r="G28" s="16">
        <f t="shared" ref="G28:G29" si="1">E28/4</f>
        <v>0</v>
      </c>
    </row>
    <row r="29" spans="1:7" ht="60" x14ac:dyDescent="0.25">
      <c r="A29" s="76"/>
      <c r="B29" s="63"/>
      <c r="C29" s="60"/>
      <c r="D29" s="9" t="s">
        <v>26</v>
      </c>
      <c r="E29" s="8"/>
      <c r="F29" s="8" t="str">
        <f t="shared" si="0"/>
        <v/>
      </c>
      <c r="G29" s="16">
        <f t="shared" si="1"/>
        <v>0</v>
      </c>
    </row>
    <row r="30" spans="1:7" x14ac:dyDescent="0.25">
      <c r="A30" s="72" t="s">
        <v>6</v>
      </c>
      <c r="B30" s="78"/>
      <c r="C30" s="78"/>
      <c r="D30" s="72"/>
      <c r="E30" s="11" t="e">
        <f>MODE((E27:E29),1)</f>
        <v>#N/A</v>
      </c>
      <c r="F30" s="11" t="e">
        <f>IF(NOT(ISBLANK(E30)),IF(OR(E30=0,E30=1,E30=2),"KTS",IF(E30=3,"OB",IF(E30=4,"SESUAI","ERROR"))),"")</f>
        <v>#N/A</v>
      </c>
      <c r="G30" s="15">
        <f>AVERAGE(G27:G29)</f>
        <v>0</v>
      </c>
    </row>
    <row r="31" spans="1:7" x14ac:dyDescent="0.25">
      <c r="A31" s="12"/>
      <c r="B31" s="12"/>
      <c r="C31" s="12"/>
      <c r="D31" s="12"/>
      <c r="E31" s="12"/>
      <c r="F31" s="12"/>
      <c r="G31" s="12"/>
    </row>
    <row r="32" spans="1:7" x14ac:dyDescent="0.25">
      <c r="A32" s="6" t="s">
        <v>4</v>
      </c>
      <c r="B32" s="6" t="s">
        <v>17</v>
      </c>
      <c r="C32" s="6" t="s">
        <v>18</v>
      </c>
      <c r="D32" s="6" t="s">
        <v>19</v>
      </c>
      <c r="E32" s="6" t="s">
        <v>20</v>
      </c>
      <c r="F32" s="6" t="s">
        <v>21</v>
      </c>
      <c r="G32" s="6" t="s">
        <v>22</v>
      </c>
    </row>
    <row r="33" spans="1:7" ht="344.25" customHeight="1" x14ac:dyDescent="0.25">
      <c r="A33" s="73">
        <v>4</v>
      </c>
      <c r="B33" s="61" t="s">
        <v>234</v>
      </c>
      <c r="C33" s="39" t="s">
        <v>186</v>
      </c>
      <c r="D33" s="17" t="s">
        <v>27</v>
      </c>
      <c r="E33" s="8"/>
      <c r="F33" s="8" t="str">
        <f>IF(NOT(ISBLANK(E33)),IF(OR(E33=0,E33=1,E33=2),"KTS",IF(E33=3,"OB",IF(E33=4,"SESUAI","ERROR"))),"")</f>
        <v/>
      </c>
      <c r="G33" s="16">
        <f>E33/4</f>
        <v>0</v>
      </c>
    </row>
    <row r="34" spans="1:7" ht="111.75" customHeight="1" x14ac:dyDescent="0.25">
      <c r="A34" s="77"/>
      <c r="B34" s="63"/>
      <c r="C34" s="39" t="s">
        <v>187</v>
      </c>
      <c r="D34" s="28" t="s">
        <v>8</v>
      </c>
      <c r="E34" s="8"/>
      <c r="F34" s="8"/>
      <c r="G34" s="16">
        <f t="shared" ref="G34:G43" si="2">E34/4</f>
        <v>0</v>
      </c>
    </row>
    <row r="35" spans="1:7" ht="168.75" customHeight="1" x14ac:dyDescent="0.25">
      <c r="A35" s="73">
        <v>5</v>
      </c>
      <c r="B35" s="33" t="s">
        <v>213</v>
      </c>
      <c r="C35" s="39" t="s">
        <v>188</v>
      </c>
      <c r="D35" s="44" t="s">
        <v>194</v>
      </c>
      <c r="E35" s="8"/>
      <c r="F35" s="8" t="str">
        <f t="shared" ref="F35:F41" si="3">IF(NOT(ISBLANK(E35)),IF(OR(E35=0,E35=1,E35=2),"KTS",IF(E35=3,"OB",IF(E35=4,"SESUAI","ERROR"))),"")</f>
        <v/>
      </c>
      <c r="G35" s="16">
        <f t="shared" si="2"/>
        <v>0</v>
      </c>
    </row>
    <row r="36" spans="1:7" ht="150" x14ac:dyDescent="0.25">
      <c r="A36" s="77"/>
      <c r="B36" s="9"/>
      <c r="C36" s="39" t="s">
        <v>189</v>
      </c>
      <c r="D36" s="39" t="s">
        <v>190</v>
      </c>
      <c r="E36" s="8"/>
      <c r="F36" s="8"/>
      <c r="G36" s="16">
        <f t="shared" si="2"/>
        <v>0</v>
      </c>
    </row>
    <row r="37" spans="1:7" ht="165" x14ac:dyDescent="0.25">
      <c r="A37" s="73">
        <v>6</v>
      </c>
      <c r="B37" s="84" t="s">
        <v>214</v>
      </c>
      <c r="C37" s="42" t="s">
        <v>185</v>
      </c>
      <c r="D37" s="85" t="s">
        <v>143</v>
      </c>
      <c r="E37" s="31"/>
      <c r="F37" s="31" t="str">
        <f t="shared" si="3"/>
        <v/>
      </c>
      <c r="G37" s="16">
        <f t="shared" si="2"/>
        <v>0</v>
      </c>
    </row>
    <row r="38" spans="1:7" ht="150" x14ac:dyDescent="0.25">
      <c r="A38" s="77"/>
      <c r="B38" s="86"/>
      <c r="C38" s="85" t="s">
        <v>144</v>
      </c>
      <c r="D38" s="85" t="s">
        <v>146</v>
      </c>
      <c r="E38" s="31"/>
      <c r="F38" s="31" t="str">
        <f t="shared" si="3"/>
        <v/>
      </c>
      <c r="G38" s="16">
        <f t="shared" si="2"/>
        <v>0</v>
      </c>
    </row>
    <row r="39" spans="1:7" ht="90" x14ac:dyDescent="0.25">
      <c r="A39" s="74"/>
      <c r="B39" s="87"/>
      <c r="C39" s="85" t="s">
        <v>145</v>
      </c>
      <c r="D39" s="30" t="s">
        <v>28</v>
      </c>
      <c r="E39" s="31"/>
      <c r="F39" s="31" t="str">
        <f t="shared" si="3"/>
        <v/>
      </c>
      <c r="G39" s="16">
        <f t="shared" si="2"/>
        <v>0</v>
      </c>
    </row>
    <row r="40" spans="1:7" ht="195" customHeight="1" x14ac:dyDescent="0.25">
      <c r="A40" s="29">
        <v>7</v>
      </c>
      <c r="B40" s="37" t="s">
        <v>215</v>
      </c>
      <c r="C40" s="30" t="s">
        <v>29</v>
      </c>
      <c r="D40" s="30" t="s">
        <v>30</v>
      </c>
      <c r="E40" s="31"/>
      <c r="F40" s="31" t="str">
        <f t="shared" si="3"/>
        <v/>
      </c>
      <c r="G40" s="16">
        <f t="shared" si="2"/>
        <v>0</v>
      </c>
    </row>
    <row r="41" spans="1:7" ht="214.5" customHeight="1" x14ac:dyDescent="0.25">
      <c r="A41" s="29">
        <v>8</v>
      </c>
      <c r="B41" s="33" t="s">
        <v>216</v>
      </c>
      <c r="C41" s="9" t="s">
        <v>31</v>
      </c>
      <c r="D41" s="9" t="s">
        <v>34</v>
      </c>
      <c r="E41" s="8"/>
      <c r="F41" s="8" t="str">
        <f t="shared" si="3"/>
        <v/>
      </c>
      <c r="G41" s="16">
        <f t="shared" si="2"/>
        <v>0</v>
      </c>
    </row>
    <row r="42" spans="1:7" ht="223.5" customHeight="1" x14ac:dyDescent="0.25">
      <c r="A42" s="29">
        <v>9</v>
      </c>
      <c r="B42" s="33" t="s">
        <v>217</v>
      </c>
      <c r="C42" s="9" t="s">
        <v>32</v>
      </c>
      <c r="D42" s="9" t="s">
        <v>33</v>
      </c>
      <c r="E42" s="8"/>
      <c r="F42" s="8" t="str">
        <f>IF(NOT(ISBLANK(E42)),IF(OR(E42=0,E42=1,E42=2),"KTS",IF(E42=3,"OB",IF(E42=4,"SESUAI","ERROR"))),"")</f>
        <v/>
      </c>
      <c r="G42" s="16">
        <f t="shared" si="2"/>
        <v>0</v>
      </c>
    </row>
    <row r="43" spans="1:7" ht="80.25" customHeight="1" x14ac:dyDescent="0.25">
      <c r="A43" s="29">
        <v>10</v>
      </c>
      <c r="B43" s="35" t="s">
        <v>218</v>
      </c>
      <c r="C43" s="43" t="s">
        <v>142</v>
      </c>
      <c r="D43" s="18"/>
      <c r="E43" s="18"/>
      <c r="F43" s="18"/>
      <c r="G43" s="16">
        <f t="shared" si="2"/>
        <v>0</v>
      </c>
    </row>
    <row r="44" spans="1:7" ht="16.5" customHeight="1" x14ac:dyDescent="0.25">
      <c r="A44" s="72" t="s">
        <v>6</v>
      </c>
      <c r="B44" s="72"/>
      <c r="C44" s="72"/>
      <c r="D44" s="72"/>
      <c r="E44" s="11" t="e">
        <f>MODE((E33:E42),1)</f>
        <v>#N/A</v>
      </c>
      <c r="F44" s="11" t="e">
        <f>IF(NOT(ISBLANK(E44)),IF(OR(E44=0,E44=1,E44=2),"KTS",IF(E44=3,"OB",IF(E44=4,"SESUAI","ERROR"))),"")</f>
        <v>#N/A</v>
      </c>
      <c r="G44" s="15">
        <f>AVERAGE(G33:G43)</f>
        <v>0</v>
      </c>
    </row>
    <row r="45" spans="1:7" x14ac:dyDescent="0.25">
      <c r="A45" s="12"/>
      <c r="B45" s="12"/>
      <c r="C45" s="12"/>
      <c r="D45" s="12"/>
      <c r="E45" s="12"/>
      <c r="F45" s="12"/>
      <c r="G45" s="12"/>
    </row>
    <row r="46" spans="1:7" x14ac:dyDescent="0.25">
      <c r="A46" s="6" t="s">
        <v>4</v>
      </c>
      <c r="B46" s="6" t="s">
        <v>17</v>
      </c>
      <c r="C46" s="6" t="s">
        <v>18</v>
      </c>
      <c r="D46" s="6" t="s">
        <v>19</v>
      </c>
      <c r="E46" s="6" t="s">
        <v>20</v>
      </c>
      <c r="F46" s="6" t="s">
        <v>21</v>
      </c>
      <c r="G46" s="6" t="s">
        <v>22</v>
      </c>
    </row>
    <row r="47" spans="1:7" ht="270.75" customHeight="1" x14ac:dyDescent="0.25">
      <c r="A47" s="29">
        <v>11</v>
      </c>
      <c r="B47" s="33" t="s">
        <v>235</v>
      </c>
      <c r="C47" s="9" t="s">
        <v>35</v>
      </c>
      <c r="D47" s="9" t="s">
        <v>36</v>
      </c>
      <c r="E47" s="8"/>
      <c r="F47" s="8" t="str">
        <f>IF(NOT(ISBLANK(E47)),IF(OR(E47=0,E47=1,E47=2),"KTS",IF(E47=3,"OB",IF(E47=4,"SESUAI","ERROR"))),"")</f>
        <v/>
      </c>
      <c r="G47" s="16">
        <f>E47/4</f>
        <v>0</v>
      </c>
    </row>
    <row r="48" spans="1:7" ht="66.75" customHeight="1" x14ac:dyDescent="0.25">
      <c r="A48" s="73">
        <v>12</v>
      </c>
      <c r="B48" s="61" t="s">
        <v>195</v>
      </c>
      <c r="C48" s="39" t="s">
        <v>152</v>
      </c>
      <c r="D48" s="9" t="s">
        <v>37</v>
      </c>
      <c r="E48" s="8"/>
      <c r="F48" s="8" t="str">
        <f t="shared" ref="F48:F51" si="4">IF(NOT(ISBLANK(E48)),IF(OR(E48=0,E48=1,E48=2),"KTS",IF(E48=3,"OB",IF(E48=4,"SESUAI","ERROR"))),"")</f>
        <v/>
      </c>
      <c r="G48" s="16">
        <f t="shared" ref="G48:G51" si="5">E48/4</f>
        <v>0</v>
      </c>
    </row>
    <row r="49" spans="1:7" ht="88.5" customHeight="1" x14ac:dyDescent="0.25">
      <c r="A49" s="74"/>
      <c r="B49" s="63"/>
      <c r="C49" s="39" t="s">
        <v>38</v>
      </c>
      <c r="D49" s="9" t="s">
        <v>39</v>
      </c>
      <c r="E49" s="8"/>
      <c r="F49" s="8" t="str">
        <f t="shared" si="4"/>
        <v/>
      </c>
      <c r="G49" s="16">
        <f t="shared" si="5"/>
        <v>0</v>
      </c>
    </row>
    <row r="50" spans="1:7" ht="116.25" customHeight="1" x14ac:dyDescent="0.25">
      <c r="A50" s="73">
        <v>13</v>
      </c>
      <c r="B50" s="61" t="s">
        <v>244</v>
      </c>
      <c r="C50" s="9" t="s">
        <v>40</v>
      </c>
      <c r="D50" s="9" t="s">
        <v>41</v>
      </c>
      <c r="E50" s="8"/>
      <c r="F50" s="8" t="str">
        <f t="shared" si="4"/>
        <v/>
      </c>
      <c r="G50" s="16">
        <f t="shared" si="5"/>
        <v>0</v>
      </c>
    </row>
    <row r="51" spans="1:7" ht="45" x14ac:dyDescent="0.25">
      <c r="A51" s="74"/>
      <c r="B51" s="63"/>
      <c r="C51" s="39" t="s">
        <v>153</v>
      </c>
      <c r="D51" s="9" t="s">
        <v>42</v>
      </c>
      <c r="E51" s="8"/>
      <c r="F51" s="8" t="str">
        <f t="shared" si="4"/>
        <v/>
      </c>
      <c r="G51" s="16">
        <f t="shared" si="5"/>
        <v>0</v>
      </c>
    </row>
    <row r="52" spans="1:7" x14ac:dyDescent="0.25">
      <c r="A52" s="72" t="s">
        <v>6</v>
      </c>
      <c r="B52" s="72"/>
      <c r="C52" s="72"/>
      <c r="D52" s="72"/>
      <c r="E52" s="11" t="e">
        <f>MODE((E47:E51),1)</f>
        <v>#N/A</v>
      </c>
      <c r="F52" s="11" t="e">
        <f>IF(NOT(ISBLANK(E52)),IF(OR(E52=0,E52=1,E52=2),"KTS",IF(E52=3,"OB",IF(E52=4,"SESUAI","ERROR"))),"")</f>
        <v>#N/A</v>
      </c>
      <c r="G52" s="15">
        <f>AVERAGE(G47:G51)</f>
        <v>0</v>
      </c>
    </row>
    <row r="53" spans="1:7" x14ac:dyDescent="0.25">
      <c r="A53" s="12"/>
      <c r="B53" s="12"/>
      <c r="C53" s="12"/>
      <c r="D53" s="12"/>
      <c r="E53" s="12"/>
      <c r="F53" s="12"/>
      <c r="G53" s="12"/>
    </row>
    <row r="54" spans="1:7" x14ac:dyDescent="0.25">
      <c r="A54" s="6" t="s">
        <v>4</v>
      </c>
      <c r="B54" s="6" t="s">
        <v>17</v>
      </c>
      <c r="C54" s="6" t="s">
        <v>18</v>
      </c>
      <c r="D54" s="6" t="s">
        <v>19</v>
      </c>
      <c r="E54" s="6" t="s">
        <v>20</v>
      </c>
      <c r="F54" s="6" t="s">
        <v>21</v>
      </c>
      <c r="G54" s="6" t="s">
        <v>22</v>
      </c>
    </row>
    <row r="55" spans="1:7" ht="165" customHeight="1" x14ac:dyDescent="0.25">
      <c r="A55" s="29">
        <v>14</v>
      </c>
      <c r="B55" s="33" t="s">
        <v>236</v>
      </c>
      <c r="C55" s="39" t="s">
        <v>149</v>
      </c>
      <c r="D55" s="39" t="s">
        <v>154</v>
      </c>
      <c r="E55" s="8"/>
      <c r="F55" s="8" t="str">
        <f>IF(NOT(ISBLANK(E55)),IF(OR(E55=0,E55=1,E55=2),"KTS",IF(E55=3,"OB",IF(E55=4,"SESUAI","ERROR"))),"")</f>
        <v/>
      </c>
      <c r="G55" s="16">
        <f>E55/4</f>
        <v>0</v>
      </c>
    </row>
    <row r="56" spans="1:7" ht="120" x14ac:dyDescent="0.25">
      <c r="A56" s="29">
        <v>15</v>
      </c>
      <c r="B56" s="9"/>
      <c r="C56" s="9" t="s">
        <v>43</v>
      </c>
      <c r="D56" s="39" t="s">
        <v>155</v>
      </c>
      <c r="E56" s="8"/>
      <c r="F56" s="8" t="str">
        <f t="shared" ref="F56:F119" si="6">IF(NOT(ISBLANK(E56)),IF(OR(E56=0,E56=1,E56=2),"KTS",IF(E56=3,"OB",IF(E56=4,"SESUAI","ERROR"))),"")</f>
        <v/>
      </c>
      <c r="G56" s="16">
        <f t="shared" ref="G56:G119" si="7">E56/4</f>
        <v>0</v>
      </c>
    </row>
    <row r="57" spans="1:7" ht="182.25" customHeight="1" x14ac:dyDescent="0.25">
      <c r="A57" s="29">
        <v>16</v>
      </c>
      <c r="B57" s="9"/>
      <c r="C57" s="9" t="s">
        <v>44</v>
      </c>
      <c r="D57" s="9" t="s">
        <v>45</v>
      </c>
      <c r="E57" s="8"/>
      <c r="F57" s="8" t="str">
        <f t="shared" si="6"/>
        <v/>
      </c>
      <c r="G57" s="16">
        <f t="shared" si="7"/>
        <v>0</v>
      </c>
    </row>
    <row r="58" spans="1:7" ht="225" customHeight="1" x14ac:dyDescent="0.25">
      <c r="A58" s="29">
        <v>17</v>
      </c>
      <c r="B58" s="9"/>
      <c r="C58" s="9" t="s">
        <v>46</v>
      </c>
      <c r="D58" s="39" t="s">
        <v>157</v>
      </c>
      <c r="E58" s="8"/>
      <c r="F58" s="8" t="str">
        <f t="shared" si="6"/>
        <v/>
      </c>
      <c r="G58" s="16">
        <f t="shared" si="7"/>
        <v>0</v>
      </c>
    </row>
    <row r="59" spans="1:7" ht="75" x14ac:dyDescent="0.25">
      <c r="A59" s="29">
        <v>18</v>
      </c>
      <c r="B59" s="30"/>
      <c r="C59" s="9" t="s">
        <v>47</v>
      </c>
      <c r="D59" s="9" t="s">
        <v>48</v>
      </c>
      <c r="E59" s="8"/>
      <c r="F59" s="8" t="str">
        <f t="shared" si="6"/>
        <v/>
      </c>
      <c r="G59" s="16">
        <f t="shared" si="7"/>
        <v>0</v>
      </c>
    </row>
    <row r="60" spans="1:7" ht="60" x14ac:dyDescent="0.25">
      <c r="A60" s="29">
        <v>19</v>
      </c>
      <c r="B60" s="30"/>
      <c r="C60" s="39" t="s">
        <v>158</v>
      </c>
      <c r="D60" s="9" t="s">
        <v>49</v>
      </c>
      <c r="E60" s="8"/>
      <c r="F60" s="8" t="str">
        <f t="shared" si="6"/>
        <v/>
      </c>
      <c r="G60" s="16">
        <f t="shared" si="7"/>
        <v>0</v>
      </c>
    </row>
    <row r="61" spans="1:7" ht="120" x14ac:dyDescent="0.25">
      <c r="A61" s="29">
        <v>20</v>
      </c>
      <c r="B61" s="30"/>
      <c r="C61" s="9" t="s">
        <v>50</v>
      </c>
      <c r="D61" s="9" t="s">
        <v>51</v>
      </c>
      <c r="E61" s="8"/>
      <c r="F61" s="8" t="str">
        <f t="shared" si="6"/>
        <v/>
      </c>
      <c r="G61" s="16">
        <f t="shared" si="7"/>
        <v>0</v>
      </c>
    </row>
    <row r="62" spans="1:7" ht="409.6" customHeight="1" x14ac:dyDescent="0.25">
      <c r="A62" s="29">
        <v>21</v>
      </c>
      <c r="B62" s="33" t="s">
        <v>192</v>
      </c>
      <c r="C62" s="39" t="s">
        <v>156</v>
      </c>
      <c r="D62" s="39" t="s">
        <v>159</v>
      </c>
      <c r="E62" s="8"/>
      <c r="F62" s="8" t="str">
        <f t="shared" si="6"/>
        <v/>
      </c>
      <c r="G62" s="16">
        <f t="shared" si="7"/>
        <v>0</v>
      </c>
    </row>
    <row r="63" spans="1:7" ht="222.75" customHeight="1" x14ac:dyDescent="0.25">
      <c r="A63" s="29">
        <v>22</v>
      </c>
      <c r="B63" s="44"/>
      <c r="C63" s="9" t="s">
        <v>52</v>
      </c>
      <c r="D63" s="9" t="s">
        <v>53</v>
      </c>
      <c r="E63" s="8"/>
      <c r="F63" s="8" t="str">
        <f t="shared" si="6"/>
        <v/>
      </c>
      <c r="G63" s="16">
        <f t="shared" si="7"/>
        <v>0</v>
      </c>
    </row>
    <row r="64" spans="1:7" ht="210" x14ac:dyDescent="0.25">
      <c r="A64" s="29">
        <v>23</v>
      </c>
      <c r="B64" s="44"/>
      <c r="C64" s="9" t="s">
        <v>54</v>
      </c>
      <c r="D64" s="9" t="s">
        <v>55</v>
      </c>
      <c r="E64" s="8"/>
      <c r="F64" s="8" t="str">
        <f t="shared" si="6"/>
        <v/>
      </c>
      <c r="G64" s="16">
        <f t="shared" si="7"/>
        <v>0</v>
      </c>
    </row>
    <row r="65" spans="1:7" ht="297.75" customHeight="1" x14ac:dyDescent="0.25">
      <c r="A65" s="29">
        <v>24</v>
      </c>
      <c r="B65" s="9"/>
      <c r="C65" s="9" t="s">
        <v>56</v>
      </c>
      <c r="D65" s="9" t="s">
        <v>57</v>
      </c>
      <c r="E65" s="8"/>
      <c r="F65" s="8" t="str">
        <f t="shared" si="6"/>
        <v/>
      </c>
      <c r="G65" s="16">
        <f t="shared" si="7"/>
        <v>0</v>
      </c>
    </row>
    <row r="66" spans="1:7" ht="105" x14ac:dyDescent="0.25">
      <c r="A66" s="29">
        <v>25</v>
      </c>
      <c r="B66" s="9"/>
      <c r="C66" s="9" t="s">
        <v>58</v>
      </c>
      <c r="D66" s="39" t="s">
        <v>160</v>
      </c>
      <c r="E66" s="8"/>
      <c r="F66" s="8" t="str">
        <f t="shared" si="6"/>
        <v/>
      </c>
      <c r="G66" s="16">
        <f t="shared" si="7"/>
        <v>0</v>
      </c>
    </row>
    <row r="67" spans="1:7" ht="270" x14ac:dyDescent="0.25">
      <c r="A67" s="29">
        <v>26</v>
      </c>
      <c r="B67" s="9"/>
      <c r="C67" s="9" t="s">
        <v>59</v>
      </c>
      <c r="D67" s="9" t="s">
        <v>60</v>
      </c>
      <c r="E67" s="8"/>
      <c r="F67" s="8" t="str">
        <f t="shared" si="6"/>
        <v/>
      </c>
      <c r="G67" s="16">
        <f t="shared" si="7"/>
        <v>0</v>
      </c>
    </row>
    <row r="68" spans="1:7" ht="60" x14ac:dyDescent="0.25">
      <c r="A68" s="29">
        <v>27</v>
      </c>
      <c r="B68" s="33" t="s">
        <v>61</v>
      </c>
      <c r="C68" s="39" t="s">
        <v>162</v>
      </c>
      <c r="D68" s="39" t="s">
        <v>161</v>
      </c>
      <c r="E68" s="8"/>
      <c r="F68" s="8" t="str">
        <f t="shared" si="6"/>
        <v/>
      </c>
      <c r="G68" s="16">
        <f t="shared" si="7"/>
        <v>0</v>
      </c>
    </row>
    <row r="69" spans="1:7" ht="174.75" customHeight="1" x14ac:dyDescent="0.25">
      <c r="A69" s="29">
        <v>28</v>
      </c>
      <c r="B69" s="33" t="s">
        <v>245</v>
      </c>
      <c r="C69" s="9" t="s">
        <v>62</v>
      </c>
      <c r="D69" s="9" t="s">
        <v>63</v>
      </c>
      <c r="E69" s="8"/>
      <c r="F69" s="8" t="str">
        <f t="shared" si="6"/>
        <v/>
      </c>
      <c r="G69" s="16">
        <f t="shared" si="7"/>
        <v>0</v>
      </c>
    </row>
    <row r="70" spans="1:7" ht="120" x14ac:dyDescent="0.25">
      <c r="A70" s="29">
        <v>29</v>
      </c>
      <c r="B70" s="44"/>
      <c r="C70" s="9" t="s">
        <v>65</v>
      </c>
      <c r="D70" s="9" t="s">
        <v>64</v>
      </c>
      <c r="E70" s="8"/>
      <c r="F70" s="8" t="str">
        <f t="shared" si="6"/>
        <v/>
      </c>
      <c r="G70" s="16">
        <f t="shared" si="7"/>
        <v>0</v>
      </c>
    </row>
    <row r="71" spans="1:7" x14ac:dyDescent="0.25">
      <c r="A71" s="72" t="s">
        <v>6</v>
      </c>
      <c r="B71" s="72"/>
      <c r="C71" s="72"/>
      <c r="D71" s="72"/>
      <c r="E71" s="11" t="e">
        <f>MODE((E55:E70),1)</f>
        <v>#N/A</v>
      </c>
      <c r="F71" s="11" t="e">
        <f>IF(NOT(ISBLANK(E71)),IF(OR(E71=0,E71=1,E71=2),"KTS",IF(E71=3,"OB",IF(E71=4,"SESUAI","ERROR"))),"")</f>
        <v>#N/A</v>
      </c>
      <c r="G71" s="15">
        <f>AVERAGE(G55:G70)</f>
        <v>0</v>
      </c>
    </row>
    <row r="72" spans="1:7" x14ac:dyDescent="0.25">
      <c r="A72" s="12"/>
      <c r="B72" s="12"/>
      <c r="C72" s="12"/>
      <c r="D72" s="12"/>
      <c r="E72" s="12"/>
      <c r="F72" s="8"/>
      <c r="G72" s="16"/>
    </row>
    <row r="73" spans="1:7" x14ac:dyDescent="0.25">
      <c r="A73" s="6" t="s">
        <v>4</v>
      </c>
      <c r="B73" s="6" t="s">
        <v>17</v>
      </c>
      <c r="C73" s="6" t="s">
        <v>18</v>
      </c>
      <c r="D73" s="6" t="s">
        <v>19</v>
      </c>
      <c r="E73" s="6" t="s">
        <v>20</v>
      </c>
      <c r="F73" s="6" t="s">
        <v>21</v>
      </c>
      <c r="G73" s="6" t="s">
        <v>22</v>
      </c>
    </row>
    <row r="74" spans="1:7" ht="191.25" customHeight="1" x14ac:dyDescent="0.25">
      <c r="A74" s="29">
        <v>30</v>
      </c>
      <c r="B74" s="33" t="s">
        <v>237</v>
      </c>
      <c r="C74" s="39" t="s">
        <v>164</v>
      </c>
      <c r="D74" s="39" t="s">
        <v>163</v>
      </c>
      <c r="E74" s="8"/>
      <c r="F74" s="8" t="str">
        <f t="shared" si="6"/>
        <v/>
      </c>
      <c r="G74" s="16">
        <f t="shared" si="7"/>
        <v>0</v>
      </c>
    </row>
    <row r="75" spans="1:7" ht="65.25" customHeight="1" x14ac:dyDescent="0.25">
      <c r="A75" s="29">
        <v>31</v>
      </c>
      <c r="B75" s="12"/>
      <c r="C75" s="9" t="s">
        <v>66</v>
      </c>
      <c r="D75" s="39" t="s">
        <v>165</v>
      </c>
      <c r="E75" s="8"/>
      <c r="F75" s="8" t="str">
        <f t="shared" si="6"/>
        <v/>
      </c>
      <c r="G75" s="16">
        <f t="shared" si="7"/>
        <v>0</v>
      </c>
    </row>
    <row r="76" spans="1:7" ht="75" x14ac:dyDescent="0.25">
      <c r="A76" s="29">
        <v>32</v>
      </c>
      <c r="B76" s="9"/>
      <c r="C76" s="39" t="s">
        <v>166</v>
      </c>
      <c r="D76" s="9" t="s">
        <v>67</v>
      </c>
      <c r="E76" s="8"/>
      <c r="F76" s="8" t="str">
        <f t="shared" si="6"/>
        <v/>
      </c>
      <c r="G76" s="16">
        <f t="shared" si="7"/>
        <v>0</v>
      </c>
    </row>
    <row r="77" spans="1:7" ht="60" x14ac:dyDescent="0.25">
      <c r="A77" s="29">
        <v>33</v>
      </c>
      <c r="B77" s="9"/>
      <c r="C77" s="9" t="s">
        <v>68</v>
      </c>
      <c r="D77" s="9" t="s">
        <v>69</v>
      </c>
      <c r="E77" s="8"/>
      <c r="F77" s="8" t="str">
        <f t="shared" si="6"/>
        <v/>
      </c>
      <c r="G77" s="16">
        <f t="shared" si="7"/>
        <v>0</v>
      </c>
    </row>
    <row r="78" spans="1:7" ht="66.75" customHeight="1" x14ac:dyDescent="0.25">
      <c r="A78" s="29">
        <v>34</v>
      </c>
      <c r="B78" s="9"/>
      <c r="C78" s="9" t="s">
        <v>70</v>
      </c>
      <c r="D78" s="9" t="s">
        <v>71</v>
      </c>
      <c r="E78" s="8"/>
      <c r="F78" s="8" t="str">
        <f t="shared" si="6"/>
        <v/>
      </c>
      <c r="G78" s="16">
        <f t="shared" si="7"/>
        <v>0</v>
      </c>
    </row>
    <row r="79" spans="1:7" ht="171" customHeight="1" x14ac:dyDescent="0.25">
      <c r="A79" s="38">
        <v>35</v>
      </c>
      <c r="B79" s="41" t="s">
        <v>193</v>
      </c>
      <c r="C79" s="9" t="s">
        <v>72</v>
      </c>
      <c r="D79" s="9" t="s">
        <v>73</v>
      </c>
      <c r="E79" s="8"/>
      <c r="F79" s="8" t="str">
        <f>IF(NOT(ISBLANK(E79)),IF(OR(E79=0,E79=1,E79=2),"KTS",IF(E79=3,"OB",IF(E79=4,"SESUAI","ERROR"))),"")</f>
        <v/>
      </c>
      <c r="G79" s="16">
        <f>E79/4</f>
        <v>0</v>
      </c>
    </row>
    <row r="80" spans="1:7" x14ac:dyDescent="0.25">
      <c r="A80" s="72" t="s">
        <v>6</v>
      </c>
      <c r="B80" s="72"/>
      <c r="C80" s="72"/>
      <c r="D80" s="72"/>
      <c r="E80" s="11" t="e">
        <f>MODE((E74:E79),1)</f>
        <v>#N/A</v>
      </c>
      <c r="F80" s="11" t="e">
        <f>IF(NOT(ISBLANK(E80)),IF(OR(E80=0,E80=1,E80=2),"KTS",IF(E80=3,"OB",IF(E80=4,"SESUAI","ERROR"))),"")</f>
        <v>#N/A</v>
      </c>
      <c r="G80" s="15">
        <f>AVERAGE(G74:G79)</f>
        <v>0</v>
      </c>
    </row>
    <row r="81" spans="1:7" x14ac:dyDescent="0.25">
      <c r="A81" s="12"/>
      <c r="B81" s="12"/>
      <c r="C81" s="12"/>
      <c r="D81" s="12"/>
      <c r="E81" s="12"/>
      <c r="F81" s="8"/>
      <c r="G81" s="16"/>
    </row>
    <row r="82" spans="1:7" x14ac:dyDescent="0.25">
      <c r="A82" s="6" t="s">
        <v>4</v>
      </c>
      <c r="B82" s="6" t="s">
        <v>17</v>
      </c>
      <c r="C82" s="6" t="s">
        <v>18</v>
      </c>
      <c r="D82" s="6" t="s">
        <v>19</v>
      </c>
      <c r="E82" s="6" t="s">
        <v>20</v>
      </c>
      <c r="F82" s="6" t="s">
        <v>21</v>
      </c>
      <c r="G82" s="6" t="s">
        <v>22</v>
      </c>
    </row>
    <row r="83" spans="1:7" ht="170.25" customHeight="1" x14ac:dyDescent="0.25">
      <c r="A83" s="7">
        <v>36</v>
      </c>
      <c r="B83" s="35" t="s">
        <v>238</v>
      </c>
      <c r="C83" s="28" t="s">
        <v>147</v>
      </c>
      <c r="D83" s="9" t="s">
        <v>9</v>
      </c>
      <c r="E83" s="8"/>
      <c r="F83" s="8" t="str">
        <f t="shared" si="6"/>
        <v/>
      </c>
      <c r="G83" s="16">
        <f t="shared" si="7"/>
        <v>0</v>
      </c>
    </row>
    <row r="84" spans="1:7" ht="91.5" customHeight="1" x14ac:dyDescent="0.25">
      <c r="A84" s="7">
        <v>37</v>
      </c>
      <c r="B84" s="12"/>
      <c r="C84" s="9" t="s">
        <v>74</v>
      </c>
      <c r="D84" s="9" t="s">
        <v>75</v>
      </c>
      <c r="E84" s="8"/>
      <c r="F84" s="8" t="str">
        <f t="shared" si="6"/>
        <v/>
      </c>
      <c r="G84" s="16">
        <f t="shared" si="7"/>
        <v>0</v>
      </c>
    </row>
    <row r="85" spans="1:7" ht="94.5" customHeight="1" x14ac:dyDescent="0.25">
      <c r="A85" s="7">
        <v>38</v>
      </c>
      <c r="B85" s="9"/>
      <c r="C85" s="9" t="s">
        <v>77</v>
      </c>
      <c r="D85" s="9" t="s">
        <v>76</v>
      </c>
      <c r="E85" s="8"/>
      <c r="F85" s="8" t="str">
        <f t="shared" si="6"/>
        <v/>
      </c>
      <c r="G85" s="16">
        <f t="shared" si="7"/>
        <v>0</v>
      </c>
    </row>
    <row r="86" spans="1:7" ht="177.75" customHeight="1" x14ac:dyDescent="0.25">
      <c r="A86" s="7">
        <v>39</v>
      </c>
      <c r="B86" s="33" t="s">
        <v>219</v>
      </c>
      <c r="C86" s="9" t="s">
        <v>78</v>
      </c>
      <c r="D86" s="9" t="s">
        <v>79</v>
      </c>
      <c r="E86" s="8"/>
      <c r="F86" s="8" t="str">
        <f t="shared" si="6"/>
        <v/>
      </c>
      <c r="G86" s="16">
        <f t="shared" si="7"/>
        <v>0</v>
      </c>
    </row>
    <row r="87" spans="1:7" ht="154.5" customHeight="1" x14ac:dyDescent="0.25">
      <c r="A87" s="7">
        <v>40</v>
      </c>
      <c r="B87" s="61" t="s">
        <v>220</v>
      </c>
      <c r="C87" s="28" t="s">
        <v>148</v>
      </c>
      <c r="D87" s="39" t="s">
        <v>191</v>
      </c>
      <c r="E87" s="8"/>
      <c r="F87" s="8" t="str">
        <f t="shared" si="6"/>
        <v/>
      </c>
      <c r="G87" s="16">
        <f t="shared" si="7"/>
        <v>0</v>
      </c>
    </row>
    <row r="88" spans="1:7" ht="74.25" customHeight="1" x14ac:dyDescent="0.25">
      <c r="A88" s="29">
        <v>41</v>
      </c>
      <c r="B88" s="63"/>
      <c r="C88" s="30" t="s">
        <v>80</v>
      </c>
      <c r="D88" s="30" t="s">
        <v>11</v>
      </c>
      <c r="E88" s="31"/>
      <c r="F88" s="31" t="str">
        <f t="shared" si="6"/>
        <v/>
      </c>
      <c r="G88" s="32">
        <f t="shared" si="7"/>
        <v>0</v>
      </c>
    </row>
    <row r="89" spans="1:7" ht="182.25" customHeight="1" x14ac:dyDescent="0.25">
      <c r="A89" s="7">
        <v>42</v>
      </c>
      <c r="B89" s="34" t="s">
        <v>221</v>
      </c>
      <c r="C89" s="9" t="s">
        <v>81</v>
      </c>
      <c r="D89" s="9" t="s">
        <v>82</v>
      </c>
      <c r="E89" s="8"/>
      <c r="F89" s="8" t="str">
        <f t="shared" si="6"/>
        <v/>
      </c>
      <c r="G89" s="16">
        <f t="shared" si="7"/>
        <v>0</v>
      </c>
    </row>
    <row r="90" spans="1:7" ht="107.25" customHeight="1" x14ac:dyDescent="0.25">
      <c r="A90" s="7">
        <v>43</v>
      </c>
      <c r="B90" s="9"/>
      <c r="C90" s="9" t="s">
        <v>83</v>
      </c>
      <c r="D90" s="9" t="s">
        <v>84</v>
      </c>
      <c r="E90" s="8"/>
      <c r="F90" s="8" t="str">
        <f t="shared" si="6"/>
        <v/>
      </c>
      <c r="G90" s="16">
        <f t="shared" si="7"/>
        <v>0</v>
      </c>
    </row>
    <row r="91" spans="1:7" ht="168" customHeight="1" x14ac:dyDescent="0.25">
      <c r="A91" s="7">
        <v>44</v>
      </c>
      <c r="B91" s="9"/>
      <c r="C91" s="9" t="s">
        <v>86</v>
      </c>
      <c r="D91" s="9" t="s">
        <v>85</v>
      </c>
      <c r="E91" s="8"/>
      <c r="F91" s="8" t="str">
        <f t="shared" si="6"/>
        <v/>
      </c>
      <c r="G91" s="16">
        <f t="shared" si="7"/>
        <v>0</v>
      </c>
    </row>
    <row r="92" spans="1:7" ht="120" x14ac:dyDescent="0.25">
      <c r="A92" s="7">
        <v>45</v>
      </c>
      <c r="B92" s="9"/>
      <c r="C92" s="9" t="s">
        <v>87</v>
      </c>
      <c r="D92" s="9" t="s">
        <v>88</v>
      </c>
      <c r="E92" s="8"/>
      <c r="F92" s="8" t="str">
        <f t="shared" si="6"/>
        <v/>
      </c>
      <c r="G92" s="16">
        <f t="shared" si="7"/>
        <v>0</v>
      </c>
    </row>
    <row r="93" spans="1:7" ht="98.25" customHeight="1" x14ac:dyDescent="0.25">
      <c r="A93" s="7">
        <v>46</v>
      </c>
      <c r="B93" s="9"/>
      <c r="C93" s="9" t="s">
        <v>89</v>
      </c>
      <c r="D93" s="9" t="s">
        <v>90</v>
      </c>
      <c r="E93" s="8"/>
      <c r="F93" s="8" t="str">
        <f t="shared" si="6"/>
        <v/>
      </c>
      <c r="G93" s="16">
        <f t="shared" si="7"/>
        <v>0</v>
      </c>
    </row>
    <row r="94" spans="1:7" ht="103.5" customHeight="1" x14ac:dyDescent="0.25">
      <c r="A94" s="7">
        <v>47</v>
      </c>
      <c r="B94" s="9"/>
      <c r="C94" s="9" t="s">
        <v>91</v>
      </c>
      <c r="D94" s="9" t="s">
        <v>92</v>
      </c>
      <c r="E94" s="8"/>
      <c r="F94" s="8" t="str">
        <f t="shared" si="6"/>
        <v/>
      </c>
      <c r="G94" s="16">
        <f t="shared" si="7"/>
        <v>0</v>
      </c>
    </row>
    <row r="95" spans="1:7" ht="82.5" customHeight="1" x14ac:dyDescent="0.25">
      <c r="A95" s="7">
        <v>48</v>
      </c>
      <c r="B95" s="33" t="s">
        <v>230</v>
      </c>
      <c r="C95" s="9" t="s">
        <v>10</v>
      </c>
      <c r="D95" s="9" t="s">
        <v>93</v>
      </c>
      <c r="E95" s="8"/>
      <c r="F95" s="8" t="str">
        <f t="shared" si="6"/>
        <v/>
      </c>
      <c r="G95" s="16">
        <f t="shared" si="7"/>
        <v>0</v>
      </c>
    </row>
    <row r="96" spans="1:7" ht="105" x14ac:dyDescent="0.25">
      <c r="A96" s="7">
        <v>49</v>
      </c>
      <c r="B96" s="33" t="s">
        <v>229</v>
      </c>
      <c r="C96" s="9" t="s">
        <v>94</v>
      </c>
      <c r="D96" s="9" t="s">
        <v>95</v>
      </c>
      <c r="E96" s="8"/>
      <c r="F96" s="8" t="str">
        <f t="shared" si="6"/>
        <v/>
      </c>
      <c r="G96" s="16">
        <f t="shared" si="7"/>
        <v>0</v>
      </c>
    </row>
    <row r="97" spans="1:7" ht="102" customHeight="1" x14ac:dyDescent="0.25">
      <c r="A97" s="7">
        <v>50</v>
      </c>
      <c r="B97" s="9"/>
      <c r="C97" s="9" t="s">
        <v>96</v>
      </c>
      <c r="D97" s="9" t="s">
        <v>97</v>
      </c>
      <c r="E97" s="8"/>
      <c r="F97" s="8" t="str">
        <f t="shared" si="6"/>
        <v/>
      </c>
      <c r="G97" s="16">
        <f t="shared" si="7"/>
        <v>0</v>
      </c>
    </row>
    <row r="98" spans="1:7" ht="259.5" customHeight="1" x14ac:dyDescent="0.25">
      <c r="A98" s="7">
        <v>51</v>
      </c>
      <c r="B98" s="9"/>
      <c r="C98" s="39" t="s">
        <v>167</v>
      </c>
      <c r="D98" s="9" t="s">
        <v>98</v>
      </c>
      <c r="E98" s="8"/>
      <c r="F98" s="8" t="str">
        <f t="shared" si="6"/>
        <v/>
      </c>
      <c r="G98" s="16">
        <f t="shared" si="7"/>
        <v>0</v>
      </c>
    </row>
    <row r="99" spans="1:7" ht="71.25" customHeight="1" x14ac:dyDescent="0.25">
      <c r="A99" s="7">
        <v>52</v>
      </c>
      <c r="B99" s="33" t="s">
        <v>99</v>
      </c>
      <c r="C99" s="9" t="s">
        <v>100</v>
      </c>
      <c r="D99" s="39" t="s">
        <v>168</v>
      </c>
      <c r="E99" s="8"/>
      <c r="F99" s="8" t="str">
        <f t="shared" si="6"/>
        <v/>
      </c>
      <c r="G99" s="16">
        <f t="shared" si="7"/>
        <v>0</v>
      </c>
    </row>
    <row r="100" spans="1:7" ht="148.5" customHeight="1" x14ac:dyDescent="0.25">
      <c r="A100" s="7">
        <v>53</v>
      </c>
      <c r="B100" s="33" t="s">
        <v>228</v>
      </c>
      <c r="C100" s="9" t="s">
        <v>101</v>
      </c>
      <c r="D100" s="9" t="s">
        <v>102</v>
      </c>
      <c r="E100" s="8"/>
      <c r="F100" s="8" t="str">
        <f t="shared" si="6"/>
        <v/>
      </c>
      <c r="G100" s="16">
        <f t="shared" si="7"/>
        <v>0</v>
      </c>
    </row>
    <row r="101" spans="1:7" ht="162" customHeight="1" x14ac:dyDescent="0.25">
      <c r="A101" s="7">
        <v>54</v>
      </c>
      <c r="B101" s="36" t="s">
        <v>227</v>
      </c>
      <c r="C101" s="9" t="s">
        <v>103</v>
      </c>
      <c r="D101" s="39" t="s">
        <v>169</v>
      </c>
      <c r="E101" s="8"/>
      <c r="F101" s="8" t="str">
        <f t="shared" si="6"/>
        <v/>
      </c>
      <c r="G101" s="16">
        <f t="shared" si="7"/>
        <v>0</v>
      </c>
    </row>
    <row r="102" spans="1:7" ht="91.5" customHeight="1" x14ac:dyDescent="0.25">
      <c r="A102" s="7">
        <v>55</v>
      </c>
      <c r="B102" s="9"/>
      <c r="C102" s="9" t="s">
        <v>104</v>
      </c>
      <c r="D102" s="9" t="s">
        <v>105</v>
      </c>
      <c r="E102" s="8"/>
      <c r="F102" s="8" t="str">
        <f t="shared" si="6"/>
        <v/>
      </c>
      <c r="G102" s="16">
        <f t="shared" si="7"/>
        <v>0</v>
      </c>
    </row>
    <row r="103" spans="1:7" x14ac:dyDescent="0.25">
      <c r="A103" s="72" t="s">
        <v>6</v>
      </c>
      <c r="B103" s="72"/>
      <c r="C103" s="72"/>
      <c r="D103" s="72"/>
      <c r="E103" s="11" t="e">
        <f>MODE((E83:E102),1)</f>
        <v>#N/A</v>
      </c>
      <c r="F103" s="11" t="e">
        <f>IF(NOT(ISBLANK(E103)),IF(OR(E103=0,E103=1,E103=2),"KTS",IF(E103=3,"OB",IF(E103=4,"SESUAI","ERROR"))),"")</f>
        <v>#N/A</v>
      </c>
      <c r="G103" s="15">
        <f>AVERAGE(G83:G102)</f>
        <v>0</v>
      </c>
    </row>
    <row r="104" spans="1:7" x14ac:dyDescent="0.25">
      <c r="A104" s="12"/>
      <c r="B104" s="12"/>
      <c r="C104" s="12"/>
      <c r="D104" s="12"/>
      <c r="E104" s="12"/>
      <c r="F104" s="8"/>
      <c r="G104" s="16"/>
    </row>
    <row r="105" spans="1:7" x14ac:dyDescent="0.25">
      <c r="A105" s="6" t="s">
        <v>4</v>
      </c>
      <c r="B105" s="6" t="s">
        <v>17</v>
      </c>
      <c r="C105" s="6" t="s">
        <v>18</v>
      </c>
      <c r="D105" s="6" t="s">
        <v>19</v>
      </c>
      <c r="E105" s="6" t="s">
        <v>20</v>
      </c>
      <c r="F105" s="6" t="s">
        <v>21</v>
      </c>
      <c r="G105" s="6" t="s">
        <v>22</v>
      </c>
    </row>
    <row r="106" spans="1:7" ht="171.75" customHeight="1" x14ac:dyDescent="0.25">
      <c r="A106" s="7">
        <v>56</v>
      </c>
      <c r="B106" s="35" t="s">
        <v>239</v>
      </c>
      <c r="C106" s="39" t="s">
        <v>170</v>
      </c>
      <c r="D106" s="9" t="s">
        <v>106</v>
      </c>
      <c r="E106" s="8"/>
      <c r="F106" s="8" t="str">
        <f t="shared" si="6"/>
        <v/>
      </c>
      <c r="G106" s="16">
        <f t="shared" si="7"/>
        <v>0</v>
      </c>
    </row>
    <row r="107" spans="1:7" ht="150" customHeight="1" x14ac:dyDescent="0.25">
      <c r="A107" s="29">
        <v>57</v>
      </c>
      <c r="B107" s="37" t="s">
        <v>226</v>
      </c>
      <c r="C107" s="30" t="s">
        <v>107</v>
      </c>
      <c r="D107" s="42" t="s">
        <v>171</v>
      </c>
      <c r="E107" s="31"/>
      <c r="F107" s="31" t="str">
        <f t="shared" si="6"/>
        <v/>
      </c>
      <c r="G107" s="32">
        <f t="shared" si="7"/>
        <v>0</v>
      </c>
    </row>
    <row r="108" spans="1:7" x14ac:dyDescent="0.25">
      <c r="A108" s="13" t="s">
        <v>6</v>
      </c>
      <c r="B108" s="13"/>
      <c r="C108" s="13"/>
      <c r="D108" s="13"/>
      <c r="E108" s="11" t="e">
        <f>MODE((E106:E107),1)</f>
        <v>#N/A</v>
      </c>
      <c r="F108" s="11" t="e">
        <f>IF(NOT(ISBLANK(E108)),IF(OR(E108=0,E108=1,E108=2),"KTS",IF(E108=3,"OB",IF(E108=4,"SESUAI","ERROR"))),"")</f>
        <v>#N/A</v>
      </c>
      <c r="G108" s="15">
        <f>AVERAGE(G106:G107)</f>
        <v>0</v>
      </c>
    </row>
    <row r="109" spans="1:7" x14ac:dyDescent="0.25">
      <c r="A109" s="12"/>
      <c r="B109" s="12"/>
      <c r="C109" s="12"/>
      <c r="D109" s="12"/>
      <c r="E109" s="12"/>
      <c r="F109" s="8"/>
      <c r="G109" s="16"/>
    </row>
    <row r="110" spans="1:7" x14ac:dyDescent="0.25">
      <c r="A110" s="6" t="s">
        <v>4</v>
      </c>
      <c r="B110" s="6" t="s">
        <v>17</v>
      </c>
      <c r="C110" s="6" t="s">
        <v>18</v>
      </c>
      <c r="D110" s="6" t="s">
        <v>19</v>
      </c>
      <c r="E110" s="6" t="s">
        <v>20</v>
      </c>
      <c r="F110" s="6" t="s">
        <v>21</v>
      </c>
      <c r="G110" s="6" t="s">
        <v>22</v>
      </c>
    </row>
    <row r="111" spans="1:7" ht="302.25" customHeight="1" x14ac:dyDescent="0.25">
      <c r="A111" s="7">
        <v>58</v>
      </c>
      <c r="B111" s="33" t="s">
        <v>240</v>
      </c>
      <c r="C111" s="39" t="s">
        <v>172</v>
      </c>
      <c r="D111" s="9" t="s">
        <v>108</v>
      </c>
      <c r="E111" s="8"/>
      <c r="F111" s="8" t="str">
        <f t="shared" si="6"/>
        <v/>
      </c>
      <c r="G111" s="16">
        <f t="shared" si="7"/>
        <v>0</v>
      </c>
    </row>
    <row r="112" spans="1:7" ht="90" x14ac:dyDescent="0.25">
      <c r="A112" s="7">
        <v>59</v>
      </c>
      <c r="B112" s="9"/>
      <c r="C112" s="9" t="s">
        <v>109</v>
      </c>
      <c r="D112" s="9" t="s">
        <v>110</v>
      </c>
      <c r="E112" s="8"/>
      <c r="F112" s="8" t="str">
        <f t="shared" si="6"/>
        <v/>
      </c>
      <c r="G112" s="16">
        <f t="shared" si="7"/>
        <v>0</v>
      </c>
    </row>
    <row r="113" spans="1:7" x14ac:dyDescent="0.25">
      <c r="A113" s="13" t="s">
        <v>6</v>
      </c>
      <c r="B113" s="13"/>
      <c r="C113" s="13"/>
      <c r="D113" s="13"/>
      <c r="E113" s="11" t="e">
        <f>MODE((E111:E112),1)</f>
        <v>#N/A</v>
      </c>
      <c r="F113" s="11" t="e">
        <f>IF(NOT(ISBLANK(E113)),IF(OR(E113=0,E113=1,E113=2),"KTS",IF(E113=3,"OB",IF(E113=4,"SESUAI","ERROR"))),"")</f>
        <v>#N/A</v>
      </c>
      <c r="G113" s="15">
        <f>AVERAGE(G111:G112)</f>
        <v>0</v>
      </c>
    </row>
    <row r="114" spans="1:7" x14ac:dyDescent="0.25">
      <c r="A114" s="12"/>
      <c r="B114" s="12"/>
      <c r="C114" s="12"/>
      <c r="D114" s="12"/>
      <c r="E114" s="12"/>
      <c r="F114" s="8"/>
      <c r="G114" s="16"/>
    </row>
    <row r="115" spans="1:7" x14ac:dyDescent="0.25">
      <c r="A115" s="6" t="s">
        <v>4</v>
      </c>
      <c r="B115" s="6" t="s">
        <v>17</v>
      </c>
      <c r="C115" s="6" t="s">
        <v>18</v>
      </c>
      <c r="D115" s="6" t="s">
        <v>19</v>
      </c>
      <c r="E115" s="6" t="s">
        <v>20</v>
      </c>
      <c r="F115" s="6" t="s">
        <v>21</v>
      </c>
      <c r="G115" s="6" t="s">
        <v>22</v>
      </c>
    </row>
    <row r="116" spans="1:7" ht="105" x14ac:dyDescent="0.25">
      <c r="A116" s="7">
        <v>60</v>
      </c>
      <c r="B116" s="33" t="s">
        <v>241</v>
      </c>
      <c r="C116" s="39" t="s">
        <v>173</v>
      </c>
      <c r="D116" s="9" t="s">
        <v>12</v>
      </c>
      <c r="E116" s="8"/>
      <c r="F116" s="8" t="str">
        <f t="shared" si="6"/>
        <v/>
      </c>
      <c r="G116" s="16">
        <f t="shared" si="7"/>
        <v>0</v>
      </c>
    </row>
    <row r="117" spans="1:7" ht="90" x14ac:dyDescent="0.25">
      <c r="A117" s="7">
        <v>61</v>
      </c>
      <c r="B117" s="9"/>
      <c r="C117" s="9" t="s">
        <v>111</v>
      </c>
      <c r="D117" s="9" t="s">
        <v>112</v>
      </c>
      <c r="E117" s="8"/>
      <c r="F117" s="8" t="str">
        <f t="shared" si="6"/>
        <v/>
      </c>
      <c r="G117" s="16">
        <f t="shared" si="7"/>
        <v>0</v>
      </c>
    </row>
    <row r="118" spans="1:7" ht="120" x14ac:dyDescent="0.25">
      <c r="A118" s="7">
        <v>62</v>
      </c>
      <c r="B118" s="9"/>
      <c r="C118" s="39" t="s">
        <v>174</v>
      </c>
      <c r="D118" s="9" t="s">
        <v>113</v>
      </c>
      <c r="E118" s="8"/>
      <c r="F118" s="8" t="str">
        <f t="shared" si="6"/>
        <v/>
      </c>
      <c r="G118" s="16">
        <f t="shared" si="7"/>
        <v>0</v>
      </c>
    </row>
    <row r="119" spans="1:7" ht="125.25" customHeight="1" x14ac:dyDescent="0.25">
      <c r="A119" s="7">
        <v>63</v>
      </c>
      <c r="B119" s="9"/>
      <c r="C119" s="39" t="s">
        <v>175</v>
      </c>
      <c r="D119" s="9" t="s">
        <v>114</v>
      </c>
      <c r="E119" s="8"/>
      <c r="F119" s="8" t="str">
        <f t="shared" si="6"/>
        <v/>
      </c>
      <c r="G119" s="16">
        <f t="shared" si="7"/>
        <v>0</v>
      </c>
    </row>
    <row r="120" spans="1:7" ht="66.75" customHeight="1" x14ac:dyDescent="0.25">
      <c r="A120" s="7">
        <v>64</v>
      </c>
      <c r="B120" s="9"/>
      <c r="C120" s="9" t="s">
        <v>115</v>
      </c>
      <c r="D120" s="9" t="s">
        <v>116</v>
      </c>
      <c r="E120" s="8"/>
      <c r="F120" s="8" t="str">
        <f t="shared" ref="F120:F136" si="8">IF(NOT(ISBLANK(E120)),IF(OR(E120=0,E120=1,E120=2),"KTS",IF(E120=3,"OB",IF(E120=4,"SESUAI","ERROR"))),"")</f>
        <v/>
      </c>
      <c r="G120" s="16">
        <f t="shared" ref="G120:G136" si="9">E120/4</f>
        <v>0</v>
      </c>
    </row>
    <row r="121" spans="1:7" ht="75" x14ac:dyDescent="0.25">
      <c r="A121" s="7">
        <v>65</v>
      </c>
      <c r="B121" s="9"/>
      <c r="C121" s="9" t="s">
        <v>117</v>
      </c>
      <c r="D121" s="9" t="s">
        <v>118</v>
      </c>
      <c r="E121" s="8"/>
      <c r="F121" s="8" t="str">
        <f t="shared" si="8"/>
        <v/>
      </c>
      <c r="G121" s="16">
        <f t="shared" si="9"/>
        <v>0</v>
      </c>
    </row>
    <row r="122" spans="1:7" ht="60" x14ac:dyDescent="0.25">
      <c r="A122" s="7">
        <v>66</v>
      </c>
      <c r="B122" s="9"/>
      <c r="C122" s="9" t="s">
        <v>119</v>
      </c>
      <c r="D122" s="9" t="s">
        <v>120</v>
      </c>
      <c r="E122" s="8"/>
      <c r="F122" s="8" t="str">
        <f t="shared" si="8"/>
        <v/>
      </c>
      <c r="G122" s="16">
        <f t="shared" si="9"/>
        <v>0</v>
      </c>
    </row>
    <row r="123" spans="1:7" ht="150" x14ac:dyDescent="0.25">
      <c r="A123" s="7">
        <v>67</v>
      </c>
      <c r="B123" s="9"/>
      <c r="C123" s="39" t="s">
        <v>176</v>
      </c>
      <c r="D123" s="39" t="s">
        <v>177</v>
      </c>
      <c r="E123" s="8"/>
      <c r="F123" s="8" t="str">
        <f t="shared" si="8"/>
        <v/>
      </c>
      <c r="G123" s="16">
        <f t="shared" si="9"/>
        <v>0</v>
      </c>
    </row>
    <row r="124" spans="1:7" ht="225" x14ac:dyDescent="0.25">
      <c r="A124" s="7">
        <v>68</v>
      </c>
      <c r="B124" s="9"/>
      <c r="C124" s="9" t="s">
        <v>121</v>
      </c>
      <c r="D124" s="9" t="s">
        <v>122</v>
      </c>
      <c r="E124" s="8"/>
      <c r="F124" s="8" t="str">
        <f t="shared" si="8"/>
        <v/>
      </c>
      <c r="G124" s="16">
        <f t="shared" si="9"/>
        <v>0</v>
      </c>
    </row>
    <row r="125" spans="1:7" ht="225.75" customHeight="1" x14ac:dyDescent="0.25">
      <c r="A125" s="7">
        <v>69</v>
      </c>
      <c r="B125" s="9"/>
      <c r="C125" s="39" t="s">
        <v>178</v>
      </c>
      <c r="D125" s="9" t="s">
        <v>123</v>
      </c>
      <c r="E125" s="8"/>
      <c r="F125" s="8" t="str">
        <f t="shared" si="8"/>
        <v/>
      </c>
      <c r="G125" s="16">
        <f t="shared" si="9"/>
        <v>0</v>
      </c>
    </row>
    <row r="126" spans="1:7" ht="292.5" customHeight="1" x14ac:dyDescent="0.25">
      <c r="A126" s="7">
        <v>70</v>
      </c>
      <c r="B126" s="9"/>
      <c r="C126" s="39" t="s">
        <v>179</v>
      </c>
      <c r="D126" s="9" t="s">
        <v>124</v>
      </c>
      <c r="E126" s="8"/>
      <c r="F126" s="8" t="str">
        <f t="shared" si="8"/>
        <v/>
      </c>
      <c r="G126" s="16">
        <f t="shared" si="9"/>
        <v>0</v>
      </c>
    </row>
    <row r="127" spans="1:7" ht="330" x14ac:dyDescent="0.25">
      <c r="A127" s="7">
        <v>71</v>
      </c>
      <c r="B127" s="9"/>
      <c r="C127" s="39" t="s">
        <v>180</v>
      </c>
      <c r="D127" s="9" t="s">
        <v>130</v>
      </c>
      <c r="E127" s="8"/>
      <c r="F127" s="8" t="str">
        <f t="shared" si="8"/>
        <v/>
      </c>
      <c r="G127" s="16">
        <f t="shared" si="9"/>
        <v>0</v>
      </c>
    </row>
    <row r="128" spans="1:7" ht="252.75" customHeight="1" x14ac:dyDescent="0.25">
      <c r="A128" s="7">
        <v>72</v>
      </c>
      <c r="B128" s="82" t="s">
        <v>225</v>
      </c>
      <c r="C128" s="9" t="s">
        <v>125</v>
      </c>
      <c r="D128" s="9" t="s">
        <v>126</v>
      </c>
      <c r="E128" s="8"/>
      <c r="F128" s="8" t="str">
        <f t="shared" si="8"/>
        <v/>
      </c>
      <c r="G128" s="16">
        <f t="shared" si="9"/>
        <v>0</v>
      </c>
    </row>
    <row r="129" spans="1:7" ht="210" x14ac:dyDescent="0.25">
      <c r="A129" s="7">
        <v>73</v>
      </c>
      <c r="B129" s="9"/>
      <c r="C129" s="9" t="s">
        <v>127</v>
      </c>
      <c r="D129" s="9" t="s">
        <v>128</v>
      </c>
      <c r="E129" s="8"/>
      <c r="F129" s="8" t="str">
        <f t="shared" si="8"/>
        <v/>
      </c>
      <c r="G129" s="16">
        <f t="shared" si="9"/>
        <v>0</v>
      </c>
    </row>
    <row r="130" spans="1:7" ht="15.75" customHeight="1" x14ac:dyDescent="0.25">
      <c r="A130" s="72" t="s">
        <v>6</v>
      </c>
      <c r="B130" s="72"/>
      <c r="C130" s="72"/>
      <c r="D130" s="72"/>
      <c r="E130" s="11" t="e">
        <f>MODE((E116:E129),1)</f>
        <v>#N/A</v>
      </c>
      <c r="F130" s="11" t="e">
        <f>IF(NOT(ISBLANK(E130)),IF(OR(E130=0,E130=1,E130=2),"KTS",IF(E130=3,"OB",IF(E130=4,"SESUAI","ERROR"))),"")</f>
        <v>#N/A</v>
      </c>
      <c r="G130" s="15">
        <f>AVERAGE(G116:G129)</f>
        <v>0</v>
      </c>
    </row>
    <row r="131" spans="1:7" ht="15.75" customHeight="1" x14ac:dyDescent="0.25">
      <c r="A131" s="12"/>
      <c r="B131" s="12"/>
      <c r="C131" s="12"/>
      <c r="D131" s="12"/>
      <c r="E131" s="12"/>
      <c r="F131" s="8"/>
      <c r="G131" s="16"/>
    </row>
    <row r="132" spans="1:7" x14ac:dyDescent="0.25">
      <c r="A132" s="6" t="s">
        <v>4</v>
      </c>
      <c r="B132" s="6" t="s">
        <v>17</v>
      </c>
      <c r="C132" s="6" t="s">
        <v>18</v>
      </c>
      <c r="D132" s="6" t="s">
        <v>19</v>
      </c>
      <c r="E132" s="6" t="s">
        <v>20</v>
      </c>
      <c r="F132" s="6" t="s">
        <v>21</v>
      </c>
      <c r="G132" s="6" t="s">
        <v>22</v>
      </c>
    </row>
    <row r="133" spans="1:7" ht="198.75" customHeight="1" x14ac:dyDescent="0.25">
      <c r="A133" s="7">
        <v>74</v>
      </c>
      <c r="B133" s="33" t="s">
        <v>242</v>
      </c>
      <c r="C133" s="9" t="s">
        <v>13</v>
      </c>
      <c r="D133" s="83" t="s">
        <v>243</v>
      </c>
      <c r="E133" s="8"/>
      <c r="F133" s="8" t="str">
        <f t="shared" si="8"/>
        <v/>
      </c>
      <c r="G133" s="16">
        <f t="shared" si="9"/>
        <v>0</v>
      </c>
    </row>
    <row r="134" spans="1:7" ht="162" customHeight="1" x14ac:dyDescent="0.25">
      <c r="A134" s="7">
        <v>75</v>
      </c>
      <c r="B134" s="33" t="s">
        <v>222</v>
      </c>
      <c r="C134" s="9" t="s">
        <v>129</v>
      </c>
      <c r="D134" s="39" t="s">
        <v>181</v>
      </c>
      <c r="E134" s="8"/>
      <c r="F134" s="8" t="str">
        <f t="shared" si="8"/>
        <v/>
      </c>
      <c r="G134" s="16">
        <f t="shared" si="9"/>
        <v>0</v>
      </c>
    </row>
    <row r="135" spans="1:7" ht="120" x14ac:dyDescent="0.25">
      <c r="A135" s="7">
        <v>76</v>
      </c>
      <c r="B135" s="33" t="s">
        <v>223</v>
      </c>
      <c r="C135" s="9" t="s">
        <v>14</v>
      </c>
      <c r="D135" s="39" t="s">
        <v>182</v>
      </c>
      <c r="E135" s="8"/>
      <c r="F135" s="8" t="str">
        <f t="shared" si="8"/>
        <v/>
      </c>
      <c r="G135" s="16">
        <f t="shared" si="9"/>
        <v>0</v>
      </c>
    </row>
    <row r="136" spans="1:7" ht="105" x14ac:dyDescent="0.25">
      <c r="A136" s="7">
        <v>77</v>
      </c>
      <c r="B136" s="33" t="s">
        <v>224</v>
      </c>
      <c r="C136" s="39" t="s">
        <v>183</v>
      </c>
      <c r="D136" s="39" t="s">
        <v>184</v>
      </c>
      <c r="E136" s="8"/>
      <c r="F136" s="8" t="str">
        <f t="shared" si="8"/>
        <v/>
      </c>
      <c r="G136" s="16">
        <f t="shared" si="9"/>
        <v>0</v>
      </c>
    </row>
    <row r="137" spans="1:7" x14ac:dyDescent="0.25">
      <c r="A137" s="72" t="s">
        <v>6</v>
      </c>
      <c r="B137" s="72"/>
      <c r="C137" s="72"/>
      <c r="D137" s="72"/>
      <c r="E137" s="11" t="e">
        <f>MODE((E133:E136),1)</f>
        <v>#N/A</v>
      </c>
      <c r="F137" s="11" t="e">
        <f>IF(NOT(ISBLANK(E137)),IF(OR(E137=0,E137=1,E137=2),"KTS",IF(E137=3,"OB",IF(E137=4,"SESUAI","ERROR"))),"")</f>
        <v>#N/A</v>
      </c>
      <c r="G137" s="15">
        <f>AVERAGE(G133:G136)</f>
        <v>0</v>
      </c>
    </row>
  </sheetData>
  <mergeCells count="33">
    <mergeCell ref="A137:D137"/>
    <mergeCell ref="A130:D130"/>
    <mergeCell ref="A103:D103"/>
    <mergeCell ref="A80:D80"/>
    <mergeCell ref="B87:B88"/>
    <mergeCell ref="A44:D44"/>
    <mergeCell ref="A52:D52"/>
    <mergeCell ref="A71:D71"/>
    <mergeCell ref="A48:A49"/>
    <mergeCell ref="A27:A29"/>
    <mergeCell ref="B33:B34"/>
    <mergeCell ref="A37:A39"/>
    <mergeCell ref="A33:A34"/>
    <mergeCell ref="A35:A36"/>
    <mergeCell ref="A30:D30"/>
    <mergeCell ref="A50:A51"/>
    <mergeCell ref="B48:B49"/>
    <mergeCell ref="B50:B51"/>
    <mergeCell ref="B37:B39"/>
    <mergeCell ref="C6:G7"/>
    <mergeCell ref="C27:C29"/>
    <mergeCell ref="B27:B29"/>
    <mergeCell ref="A8:G9"/>
    <mergeCell ref="E10:G10"/>
    <mergeCell ref="E11:G11"/>
    <mergeCell ref="E12:G12"/>
    <mergeCell ref="E13:G13"/>
    <mergeCell ref="A12:D12"/>
    <mergeCell ref="A13:D13"/>
    <mergeCell ref="A10:D10"/>
    <mergeCell ref="A11:D11"/>
    <mergeCell ref="A20:D20"/>
    <mergeCell ref="A24:D24"/>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1E77-BFD1-4FE5-ABAE-33D31AE8D715}">
  <dimension ref="A2:O22"/>
  <sheetViews>
    <sheetView topLeftCell="A7" zoomScale="110" zoomScaleNormal="110" workbookViewId="0">
      <selection activeCell="C23" sqref="C23"/>
    </sheetView>
  </sheetViews>
  <sheetFormatPr defaultRowHeight="15" x14ac:dyDescent="0.25"/>
  <cols>
    <col min="1" max="1" width="5.7109375" customWidth="1"/>
    <col min="2" max="2" width="20.28515625" customWidth="1"/>
    <col min="3" max="3" width="19.7109375" customWidth="1"/>
    <col min="15" max="15" width="15" customWidth="1"/>
  </cols>
  <sheetData>
    <row r="2" spans="1:15" ht="18" x14ac:dyDescent="0.25">
      <c r="B2" s="45"/>
      <c r="C2" s="45"/>
      <c r="D2" s="45"/>
      <c r="E2" s="45"/>
      <c r="F2" s="79" t="s">
        <v>1</v>
      </c>
      <c r="G2" s="79"/>
      <c r="H2" s="79"/>
      <c r="I2" s="79"/>
      <c r="J2" s="79"/>
      <c r="K2" s="79"/>
      <c r="L2" s="79"/>
      <c r="M2" s="79"/>
    </row>
    <row r="3" spans="1:15" ht="18" x14ac:dyDescent="0.25">
      <c r="B3" s="46" t="s">
        <v>2</v>
      </c>
      <c r="C3" s="46"/>
      <c r="D3" s="46"/>
      <c r="E3" s="46"/>
      <c r="F3" s="80" t="s">
        <v>3</v>
      </c>
      <c r="G3" s="80"/>
      <c r="H3" s="80"/>
      <c r="I3" s="80"/>
      <c r="J3" s="80"/>
      <c r="K3" s="80"/>
      <c r="L3" s="80"/>
      <c r="M3" s="80"/>
    </row>
    <row r="4" spans="1:15" ht="18" x14ac:dyDescent="0.25">
      <c r="B4" s="46"/>
      <c r="C4" s="46"/>
      <c r="D4" s="46"/>
      <c r="E4" s="46"/>
      <c r="F4" s="80" t="s">
        <v>0</v>
      </c>
      <c r="G4" s="80"/>
      <c r="H4" s="80"/>
      <c r="I4" s="80"/>
      <c r="J4" s="80"/>
      <c r="K4" s="80"/>
      <c r="L4" s="80"/>
      <c r="M4" s="80"/>
    </row>
    <row r="6" spans="1:15" x14ac:dyDescent="0.25">
      <c r="C6" s="47" t="s">
        <v>196</v>
      </c>
      <c r="D6" s="47"/>
      <c r="E6" s="47"/>
      <c r="F6" s="81" t="s">
        <v>197</v>
      </c>
      <c r="G6" s="81"/>
      <c r="H6" s="81"/>
      <c r="I6" s="81"/>
      <c r="J6" s="81"/>
      <c r="K6" s="81"/>
      <c r="L6" s="81"/>
      <c r="M6" s="81"/>
    </row>
    <row r="7" spans="1:15" x14ac:dyDescent="0.25">
      <c r="C7" s="1"/>
      <c r="D7" s="1"/>
      <c r="E7" s="1"/>
      <c r="F7" s="81" t="s">
        <v>198</v>
      </c>
      <c r="G7" s="81"/>
      <c r="H7" s="81"/>
      <c r="I7" s="81"/>
      <c r="J7" s="81"/>
      <c r="K7" s="81"/>
      <c r="L7" s="81"/>
      <c r="M7" s="81"/>
    </row>
    <row r="8" spans="1:15" x14ac:dyDescent="0.25">
      <c r="C8" s="1"/>
      <c r="D8" s="1"/>
      <c r="E8" s="1"/>
      <c r="F8" s="48"/>
      <c r="G8" s="48"/>
      <c r="H8" s="48"/>
      <c r="I8" s="48"/>
      <c r="J8" s="48"/>
      <c r="K8" s="48"/>
      <c r="L8" s="48"/>
      <c r="M8" s="48"/>
    </row>
    <row r="9" spans="1:15" x14ac:dyDescent="0.25">
      <c r="A9" s="49"/>
      <c r="B9" s="50"/>
      <c r="C9" s="51"/>
      <c r="D9" s="49"/>
      <c r="E9" s="49"/>
      <c r="F9" s="49"/>
      <c r="G9" s="49"/>
      <c r="H9" s="49"/>
      <c r="I9" s="49"/>
      <c r="J9" s="49"/>
      <c r="K9" s="49"/>
      <c r="L9" s="49"/>
      <c r="M9" s="49"/>
      <c r="N9" s="52"/>
      <c r="O9" s="52"/>
    </row>
    <row r="10" spans="1:15" x14ac:dyDescent="0.25">
      <c r="B10" s="53" t="s">
        <v>199</v>
      </c>
      <c r="C10" s="53" t="s">
        <v>212</v>
      </c>
    </row>
    <row r="11" spans="1:15" x14ac:dyDescent="0.25">
      <c r="B11" s="54" t="s">
        <v>200</v>
      </c>
      <c r="C11" s="55">
        <f>'instrumen AMI SARJANA 2021'!G20</f>
        <v>0</v>
      </c>
    </row>
    <row r="12" spans="1:15" x14ac:dyDescent="0.25">
      <c r="B12" s="54" t="s">
        <v>201</v>
      </c>
      <c r="C12" s="55">
        <f>'instrumen AMI SARJANA 2021'!G24</f>
        <v>0</v>
      </c>
    </row>
    <row r="13" spans="1:15" x14ac:dyDescent="0.25">
      <c r="B13" s="54" t="s">
        <v>202</v>
      </c>
      <c r="C13" s="55">
        <f>'instrumen AMI SARJANA 2021'!G30</f>
        <v>0</v>
      </c>
    </row>
    <row r="14" spans="1:15" x14ac:dyDescent="0.25">
      <c r="B14" s="54" t="s">
        <v>203</v>
      </c>
      <c r="C14" s="55">
        <f>'instrumen AMI SARJANA 2021'!G44</f>
        <v>0</v>
      </c>
    </row>
    <row r="15" spans="1:15" x14ac:dyDescent="0.25">
      <c r="B15" s="54" t="s">
        <v>204</v>
      </c>
      <c r="C15" s="55">
        <f>'instrumen AMI SARJANA 2021'!G52</f>
        <v>0</v>
      </c>
    </row>
    <row r="16" spans="1:15" x14ac:dyDescent="0.25">
      <c r="B16" s="54" t="s">
        <v>205</v>
      </c>
      <c r="C16" s="55">
        <f>'instrumen AMI SARJANA 2021'!G71</f>
        <v>0</v>
      </c>
    </row>
    <row r="17" spans="2:3" x14ac:dyDescent="0.25">
      <c r="B17" s="54" t="s">
        <v>206</v>
      </c>
      <c r="C17" s="55">
        <f>'instrumen AMI SARJANA 2021'!G80</f>
        <v>0</v>
      </c>
    </row>
    <row r="18" spans="2:3" x14ac:dyDescent="0.25">
      <c r="B18" s="54" t="s">
        <v>207</v>
      </c>
      <c r="C18" s="55">
        <f>'instrumen AMI SARJANA 2021'!G103</f>
        <v>0</v>
      </c>
    </row>
    <row r="19" spans="2:3" x14ac:dyDescent="0.25">
      <c r="B19" s="54" t="s">
        <v>208</v>
      </c>
      <c r="C19" s="55">
        <f>'instrumen AMI SARJANA 2021'!G108</f>
        <v>0</v>
      </c>
    </row>
    <row r="20" spans="2:3" x14ac:dyDescent="0.25">
      <c r="B20" s="54" t="s">
        <v>209</v>
      </c>
      <c r="C20" s="55">
        <f>'instrumen AMI SARJANA 2021'!G113</f>
        <v>0</v>
      </c>
    </row>
    <row r="21" spans="2:3" x14ac:dyDescent="0.25">
      <c r="B21" s="54" t="s">
        <v>210</v>
      </c>
      <c r="C21" s="55">
        <f>'instrumen AMI SARJANA 2021'!G130</f>
        <v>0</v>
      </c>
    </row>
    <row r="22" spans="2:3" x14ac:dyDescent="0.25">
      <c r="B22" s="54" t="s">
        <v>211</v>
      </c>
      <c r="C22" s="55">
        <f>'instrumen AMI SARJANA 2021'!G137</f>
        <v>0</v>
      </c>
    </row>
  </sheetData>
  <mergeCells count="5">
    <mergeCell ref="F2:M2"/>
    <mergeCell ref="F3:M3"/>
    <mergeCell ref="F4:M4"/>
    <mergeCell ref="F6:M6"/>
    <mergeCell ref="F7: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instrumen AMI SARJANA 2021</vt:lpstr>
      <vt:lpstr>HASIL REKAPULASI AMI SARJANA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sagin</cp:lastModifiedBy>
  <dcterms:created xsi:type="dcterms:W3CDTF">2019-07-31T07:20:20Z</dcterms:created>
  <dcterms:modified xsi:type="dcterms:W3CDTF">2021-08-02T07:07:05Z</dcterms:modified>
</cp:coreProperties>
</file>